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AP ESTUDIS\Encarrec Docent\Encarrec 2019-20\Docs_rectorat\"/>
    </mc:Choice>
  </mc:AlternateContent>
  <bookViews>
    <workbookView xWindow="240" yWindow="120" windowWidth="20700" windowHeight="11760"/>
  </bookViews>
  <sheets>
    <sheet name="Full1" sheetId="1" r:id="rId1"/>
    <sheet name="Full2" sheetId="2" r:id="rId2"/>
    <sheet name="Full3" sheetId="3" r:id="rId3"/>
  </sheets>
  <calcPr calcId="162913"/>
</workbook>
</file>

<file path=xl/calcChain.xml><?xml version="1.0" encoding="utf-8"?>
<calcChain xmlns="http://schemas.openxmlformats.org/spreadsheetml/2006/main">
  <c r="E12" i="1" l="1"/>
  <c r="E13" i="1"/>
  <c r="E11" i="1"/>
  <c r="C51" i="1" l="1"/>
  <c r="F12" i="1" l="1"/>
  <c r="F13" i="1"/>
  <c r="F11" i="1"/>
  <c r="D53" i="1" l="1"/>
  <c r="D18" i="1" l="1"/>
  <c r="E18" i="1" s="1"/>
  <c r="F18" i="1" s="1"/>
  <c r="D20" i="1"/>
  <c r="E20" i="1" s="1"/>
  <c r="F20" i="1" s="1"/>
  <c r="D19" i="1"/>
  <c r="E19" i="1" s="1"/>
  <c r="F19" i="1" s="1"/>
  <c r="D17" i="1"/>
  <c r="E17" i="1" s="1"/>
  <c r="F17" i="1" s="1"/>
  <c r="D14" i="1"/>
  <c r="E14" i="1" s="1"/>
  <c r="F14" i="1" s="1"/>
  <c r="D16" i="1"/>
  <c r="E16" i="1" s="1"/>
  <c r="F16" i="1" s="1"/>
  <c r="D15" i="1"/>
  <c r="E15" i="1" s="1"/>
  <c r="F15" i="1" s="1"/>
  <c r="D22" i="1"/>
  <c r="E22" i="1" s="1"/>
  <c r="F22" i="1" s="1"/>
  <c r="D24" i="1"/>
  <c r="E24" i="1" s="1"/>
  <c r="F24" i="1" s="1"/>
  <c r="D21" i="1"/>
  <c r="E21" i="1" s="1"/>
  <c r="F21" i="1" s="1"/>
  <c r="D23" i="1"/>
  <c r="E23" i="1" s="1"/>
  <c r="F23" i="1" s="1"/>
  <c r="D26" i="1"/>
  <c r="E26" i="1" s="1"/>
  <c r="F26" i="1" s="1"/>
  <c r="D30" i="1"/>
  <c r="E30" i="1" s="1"/>
  <c r="F30" i="1" s="1"/>
  <c r="D34" i="1"/>
  <c r="E34" i="1" s="1"/>
  <c r="F34" i="1" s="1"/>
  <c r="D38" i="1"/>
  <c r="E38" i="1" s="1"/>
  <c r="F38" i="1" s="1"/>
  <c r="D42" i="1"/>
  <c r="E42" i="1" s="1"/>
  <c r="F42" i="1" s="1"/>
  <c r="D46" i="1"/>
  <c r="E46" i="1" s="1"/>
  <c r="F46" i="1" s="1"/>
  <c r="D50" i="1"/>
  <c r="E50" i="1" s="1"/>
  <c r="F50" i="1" s="1"/>
  <c r="D32" i="1"/>
  <c r="E32" i="1" s="1"/>
  <c r="F32" i="1" s="1"/>
  <c r="D40" i="1"/>
  <c r="E40" i="1" s="1"/>
  <c r="F40" i="1" s="1"/>
  <c r="D48" i="1"/>
  <c r="E48" i="1" s="1"/>
  <c r="F48" i="1" s="1"/>
  <c r="D33" i="1"/>
  <c r="E33" i="1" s="1"/>
  <c r="F33" i="1" s="1"/>
  <c r="D41" i="1"/>
  <c r="E41" i="1" s="1"/>
  <c r="F41" i="1" s="1"/>
  <c r="D49" i="1"/>
  <c r="E49" i="1" s="1"/>
  <c r="F49" i="1" s="1"/>
  <c r="D27" i="1"/>
  <c r="E27" i="1" s="1"/>
  <c r="F27" i="1" s="1"/>
  <c r="D31" i="1"/>
  <c r="E31" i="1" s="1"/>
  <c r="F31" i="1" s="1"/>
  <c r="D35" i="1"/>
  <c r="E35" i="1" s="1"/>
  <c r="F35" i="1" s="1"/>
  <c r="D39" i="1"/>
  <c r="E39" i="1" s="1"/>
  <c r="F39" i="1" s="1"/>
  <c r="D43" i="1"/>
  <c r="E43" i="1" s="1"/>
  <c r="F43" i="1" s="1"/>
  <c r="D47" i="1"/>
  <c r="E47" i="1" s="1"/>
  <c r="F47" i="1" s="1"/>
  <c r="D25" i="1"/>
  <c r="D28" i="1"/>
  <c r="E28" i="1" s="1"/>
  <c r="F28" i="1" s="1"/>
  <c r="D36" i="1"/>
  <c r="E36" i="1" s="1"/>
  <c r="F36" i="1" s="1"/>
  <c r="D44" i="1"/>
  <c r="E44" i="1" s="1"/>
  <c r="F44" i="1" s="1"/>
  <c r="D29" i="1"/>
  <c r="E29" i="1" s="1"/>
  <c r="F29" i="1" s="1"/>
  <c r="D37" i="1"/>
  <c r="E37" i="1" s="1"/>
  <c r="F37" i="1" s="1"/>
  <c r="D45" i="1"/>
  <c r="E45" i="1" s="1"/>
  <c r="F45" i="1" s="1"/>
  <c r="D51" i="1" l="1"/>
  <c r="E25" i="1"/>
  <c r="F25" i="1" s="1"/>
  <c r="E51" i="1" l="1"/>
  <c r="D55" i="1"/>
  <c r="D54" i="1"/>
  <c r="F51" i="1" l="1"/>
  <c r="D56" i="1"/>
</calcChain>
</file>

<file path=xl/sharedStrings.xml><?xml version="1.0" encoding="utf-8"?>
<sst xmlns="http://schemas.openxmlformats.org/spreadsheetml/2006/main" count="56" uniqueCount="56">
  <si>
    <t>ETSAB</t>
  </si>
  <si>
    <t>ETSETB</t>
  </si>
  <si>
    <t>EPSEVG</t>
  </si>
  <si>
    <t>INTE</t>
  </si>
  <si>
    <t>AC</t>
  </si>
  <si>
    <t>CMEM</t>
  </si>
  <si>
    <t>ESAII</t>
  </si>
  <si>
    <t>EE</t>
  </si>
  <si>
    <t>EEL</t>
  </si>
  <si>
    <t>EM</t>
  </si>
  <si>
    <t>EQ</t>
  </si>
  <si>
    <t>EIO</t>
  </si>
  <si>
    <t>EGE</t>
  </si>
  <si>
    <t>CS</t>
  </si>
  <si>
    <t>MMT</t>
  </si>
  <si>
    <t>MF</t>
  </si>
  <si>
    <t>OO</t>
  </si>
  <si>
    <t>OE</t>
  </si>
  <si>
    <t>PA</t>
  </si>
  <si>
    <t>RMEE</t>
  </si>
  <si>
    <t>TSC</t>
  </si>
  <si>
    <t>UOT</t>
  </si>
  <si>
    <t>CEN</t>
  </si>
  <si>
    <t>ET</t>
  </si>
  <si>
    <t>EAB</t>
  </si>
  <si>
    <t>ESSI</t>
  </si>
  <si>
    <t>FÍS</t>
  </si>
  <si>
    <t>MAT</t>
  </si>
  <si>
    <t>EMIT</t>
  </si>
  <si>
    <t>DECA</t>
  </si>
  <si>
    <t>TA</t>
  </si>
  <si>
    <t>THATC</t>
  </si>
  <si>
    <t>EPC</t>
  </si>
  <si>
    <t>Total</t>
  </si>
  <si>
    <t>Diferència</t>
  </si>
  <si>
    <t xml:space="preserve">Validació </t>
  </si>
  <si>
    <t>NOTA: En cas que la columna de validació mostri que has de justificar el decrement o increment serà necessari que ens enviïs un document amb la justificació raonada</t>
  </si>
  <si>
    <t>Les columnes en groc («Diferència» i «Validació») són automàtiques i no es poden modificar</t>
  </si>
  <si>
    <t>Assignació:</t>
  </si>
  <si>
    <t>Punts pendents d'assignar:</t>
  </si>
  <si>
    <t>%Excès :</t>
  </si>
  <si>
    <t>Validació:</t>
  </si>
  <si>
    <t>ESEIAAT</t>
  </si>
  <si>
    <t>UA*</t>
  </si>
  <si>
    <t xml:space="preserve">* A www.upc.edu/eines - apartat codis unitats, figura el nom de cada unitat corresponent a l'acrònim de la columna UA
</t>
  </si>
  <si>
    <t>RA</t>
  </si>
  <si>
    <t>CTVG</t>
  </si>
  <si>
    <t>INTEXTER</t>
  </si>
  <si>
    <t>IOC</t>
  </si>
  <si>
    <t>IS</t>
  </si>
  <si>
    <t>IRII</t>
  </si>
  <si>
    <t>Proposta Encàrrec docent curs 2019/20</t>
  </si>
  <si>
    <t>Ass Definitiva 2018/19</t>
  </si>
  <si>
    <t>Proposta 20119/20</t>
  </si>
  <si>
    <t>Assignació 2019/20:</t>
  </si>
  <si>
    <t>Centre: EPSEVG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</si>
</sst>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_(* #,##0_);_(* \(#,##0\);_(* &quot;-&quot;??_);_(@_)"/>
    <numFmt numFmtId="165" formatCode="0.0"/>
    <numFmt numFmtId="166" formatCode="_-* #,##0\ _€_-;\-* #,##0\ _€_-;_-* &quot;-&quot;??\ _€_-;_-@_-"/>
    <numFmt numFmtId="167" formatCode="_-* #,##0.0\ _€_-;\-* #,##0.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6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0" fillId="3" borderId="2" xfId="0" applyFont="1" applyFill="1" applyBorder="1" applyProtection="1"/>
    <xf numFmtId="0" fontId="0" fillId="3" borderId="3" xfId="0" applyFill="1" applyBorder="1" applyProtection="1"/>
    <xf numFmtId="0" fontId="0" fillId="3" borderId="4" xfId="0" applyFill="1" applyBorder="1" applyProtection="1"/>
    <xf numFmtId="0" fontId="0" fillId="0" borderId="0" xfId="0" applyFont="1" applyFill="1" applyBorder="1" applyProtection="1"/>
    <xf numFmtId="0" fontId="0" fillId="0" borderId="0" xfId="0" applyFill="1" applyBorder="1" applyProtection="1"/>
    <xf numFmtId="0" fontId="5" fillId="0" borderId="0" xfId="0" applyFont="1" applyFill="1" applyBorder="1" applyAlignment="1" applyProtection="1">
      <alignment horizontal="left" wrapText="1"/>
    </xf>
    <xf numFmtId="0" fontId="3" fillId="2" borderId="1" xfId="0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1" fontId="4" fillId="3" borderId="1" xfId="0" applyNumberFormat="1" applyFont="1" applyFill="1" applyBorder="1" applyAlignment="1" applyProtection="1">
      <alignment horizontal="center" vertical="center" wrapText="1"/>
    </xf>
    <xf numFmtId="164" fontId="0" fillId="3" borderId="1" xfId="0" applyNumberFormat="1" applyFill="1" applyBorder="1" applyProtection="1"/>
    <xf numFmtId="0" fontId="0" fillId="3" borderId="1" xfId="0" applyFill="1" applyBorder="1" applyProtection="1"/>
    <xf numFmtId="165" fontId="4" fillId="2" borderId="1" xfId="0" applyNumberFormat="1" applyFont="1" applyFill="1" applyBorder="1" applyAlignment="1" applyProtection="1">
      <alignment horizontal="left" wrapText="1"/>
    </xf>
    <xf numFmtId="0" fontId="6" fillId="0" borderId="11" xfId="0" applyFont="1" applyBorder="1" applyProtection="1"/>
    <xf numFmtId="0" fontId="0" fillId="0" borderId="12" xfId="0" applyBorder="1" applyProtection="1"/>
    <xf numFmtId="0" fontId="6" fillId="0" borderId="12" xfId="0" applyFont="1" applyBorder="1" applyProtection="1"/>
    <xf numFmtId="166" fontId="6" fillId="0" borderId="13" xfId="1" applyNumberFormat="1" applyFont="1" applyBorder="1" applyProtection="1"/>
    <xf numFmtId="166" fontId="2" fillId="0" borderId="1" xfId="1" applyNumberFormat="1" applyFont="1" applyBorder="1" applyProtection="1"/>
    <xf numFmtId="166" fontId="2" fillId="0" borderId="1" xfId="0" applyNumberFormat="1" applyFont="1" applyBorder="1" applyProtection="1"/>
    <xf numFmtId="0" fontId="2" fillId="3" borderId="1" xfId="0" applyFont="1" applyFill="1" applyBorder="1" applyAlignment="1" applyProtection="1">
      <alignment horizontal="center"/>
    </xf>
    <xf numFmtId="167" fontId="2" fillId="0" borderId="1" xfId="0" applyNumberFormat="1" applyFont="1" applyBorder="1" applyProtection="1"/>
    <xf numFmtId="166" fontId="0" fillId="0" borderId="1" xfId="1" applyNumberFormat="1" applyFont="1" applyBorder="1" applyProtection="1">
      <protection locked="0"/>
    </xf>
    <xf numFmtId="166" fontId="0" fillId="0" borderId="4" xfId="1" applyNumberFormat="1" applyFont="1" applyBorder="1" applyProtection="1"/>
    <xf numFmtId="0" fontId="7" fillId="0" borderId="1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left" wrapText="1"/>
    </xf>
    <xf numFmtId="166" fontId="2" fillId="0" borderId="4" xfId="1" applyNumberFormat="1" applyFont="1" applyBorder="1" applyProtection="1"/>
    <xf numFmtId="0" fontId="0" fillId="0" borderId="0" xfId="0" applyAlignment="1" applyProtection="1">
      <alignment horizontal="left" wrapText="1"/>
    </xf>
    <xf numFmtId="0" fontId="2" fillId="0" borderId="2" xfId="0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right"/>
    </xf>
    <xf numFmtId="164" fontId="0" fillId="3" borderId="6" xfId="0" applyNumberFormat="1" applyFill="1" applyBorder="1" applyAlignment="1" applyProtection="1">
      <alignment horizontal="left" wrapText="1"/>
    </xf>
    <xf numFmtId="164" fontId="0" fillId="3" borderId="7" xfId="0" applyNumberFormat="1" applyFill="1" applyBorder="1" applyAlignment="1" applyProtection="1">
      <alignment horizontal="left" wrapText="1"/>
    </xf>
    <xf numFmtId="164" fontId="0" fillId="3" borderId="8" xfId="0" applyNumberFormat="1" applyFill="1" applyBorder="1" applyAlignment="1" applyProtection="1">
      <alignment horizontal="left" wrapText="1"/>
    </xf>
    <xf numFmtId="164" fontId="0" fillId="3" borderId="9" xfId="0" applyNumberFormat="1" applyFill="1" applyBorder="1" applyAlignment="1" applyProtection="1">
      <alignment horizontal="left" wrapText="1"/>
    </xf>
    <xf numFmtId="164" fontId="0" fillId="3" borderId="5" xfId="0" applyNumberFormat="1" applyFill="1" applyBorder="1" applyAlignment="1" applyProtection="1">
      <alignment horizontal="left" wrapText="1"/>
    </xf>
    <xf numFmtId="164" fontId="0" fillId="3" borderId="10" xfId="0" applyNumberFormat="1" applyFill="1" applyBorder="1" applyAlignment="1" applyProtection="1">
      <alignment horizontal="left" wrapText="1"/>
    </xf>
    <xf numFmtId="0" fontId="2" fillId="0" borderId="2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</cellXfs>
  <cellStyles count="2">
    <cellStyle name="Coma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8"/>
  <sheetViews>
    <sheetView tabSelected="1" workbookViewId="0">
      <selection activeCell="D27" sqref="D27"/>
    </sheetView>
  </sheetViews>
  <sheetFormatPr defaultColWidth="9.140625" defaultRowHeight="15" x14ac:dyDescent="0.25"/>
  <cols>
    <col min="1" max="1" width="9.140625" style="2"/>
    <col min="2" max="2" width="12.140625" style="2" customWidth="1"/>
    <col min="3" max="3" width="12.42578125" style="2" customWidth="1"/>
    <col min="4" max="4" width="15.85546875" style="2" bestFit="1" customWidth="1"/>
    <col min="5" max="5" width="12.85546875" style="2" bestFit="1" customWidth="1"/>
    <col min="6" max="6" width="35.28515625" style="2" customWidth="1"/>
    <col min="7" max="16384" width="9.140625" style="2"/>
  </cols>
  <sheetData>
    <row r="1" spans="2:6" ht="18.75" x14ac:dyDescent="0.3">
      <c r="B1" s="1" t="s">
        <v>51</v>
      </c>
    </row>
    <row r="2" spans="2:6" ht="10.5" customHeight="1" thickBot="1" x14ac:dyDescent="0.35">
      <c r="B2" s="1"/>
    </row>
    <row r="3" spans="2:6" ht="19.5" thickBot="1" x14ac:dyDescent="0.35">
      <c r="B3" s="16" t="s">
        <v>55</v>
      </c>
      <c r="C3" s="17"/>
      <c r="D3" s="18" t="s">
        <v>38</v>
      </c>
      <c r="E3" s="19">
        <v>7444</v>
      </c>
    </row>
    <row r="4" spans="2:6" ht="8.25" customHeight="1" x14ac:dyDescent="0.25">
      <c r="B4" s="3"/>
    </row>
    <row r="5" spans="2:6" x14ac:dyDescent="0.25">
      <c r="B5" s="4" t="s">
        <v>37</v>
      </c>
      <c r="C5" s="5"/>
      <c r="D5" s="5"/>
      <c r="E5" s="5"/>
      <c r="F5" s="6"/>
    </row>
    <row r="6" spans="2:6" ht="9.75" customHeight="1" x14ac:dyDescent="0.25">
      <c r="B6" s="7"/>
      <c r="C6" s="8"/>
      <c r="D6" s="8"/>
      <c r="E6" s="8"/>
      <c r="F6" s="8"/>
    </row>
    <row r="7" spans="2:6" ht="15" customHeight="1" x14ac:dyDescent="0.25">
      <c r="B7" s="32" t="s">
        <v>36</v>
      </c>
      <c r="C7" s="33"/>
      <c r="D7" s="33"/>
      <c r="E7" s="33"/>
      <c r="F7" s="34"/>
    </row>
    <row r="8" spans="2:6" x14ac:dyDescent="0.25">
      <c r="B8" s="35"/>
      <c r="C8" s="36"/>
      <c r="D8" s="36"/>
      <c r="E8" s="36"/>
      <c r="F8" s="37"/>
    </row>
    <row r="9" spans="2:6" ht="9.75" customHeight="1" x14ac:dyDescent="0.25">
      <c r="B9" s="9"/>
      <c r="C9" s="9"/>
      <c r="D9" s="9"/>
      <c r="E9" s="9"/>
      <c r="F9" s="9"/>
    </row>
    <row r="10" spans="2:6" ht="22.5" x14ac:dyDescent="0.25">
      <c r="B10" s="10" t="s">
        <v>43</v>
      </c>
      <c r="C10" s="11" t="s">
        <v>52</v>
      </c>
      <c r="D10" s="11" t="s">
        <v>53</v>
      </c>
      <c r="E10" s="12" t="s">
        <v>34</v>
      </c>
      <c r="F10" s="12" t="s">
        <v>35</v>
      </c>
    </row>
    <row r="11" spans="2:6" x14ac:dyDescent="0.25">
      <c r="B11" s="26" t="s">
        <v>0</v>
      </c>
      <c r="C11" s="25">
        <v>0</v>
      </c>
      <c r="D11" s="24">
        <v>0</v>
      </c>
      <c r="E11" s="13">
        <f>+D11-C11</f>
        <v>0</v>
      </c>
      <c r="F11" s="14" t="str">
        <f t="shared" ref="F11:F50" si="0">IF(E11&lt;-36,"Has de justificar aquest decrement",IF(E11&gt;36,"Has de justificar aquest increment",""))</f>
        <v/>
      </c>
    </row>
    <row r="12" spans="2:6" x14ac:dyDescent="0.25">
      <c r="B12" s="26" t="s">
        <v>42</v>
      </c>
      <c r="C12" s="25">
        <v>0</v>
      </c>
      <c r="D12" s="24">
        <v>0</v>
      </c>
      <c r="E12" s="13">
        <f t="shared" ref="E12:E50" si="1">+D12-C12</f>
        <v>0</v>
      </c>
      <c r="F12" s="14" t="str">
        <f t="shared" si="0"/>
        <v/>
      </c>
    </row>
    <row r="13" spans="2:6" x14ac:dyDescent="0.25">
      <c r="B13" s="27" t="s">
        <v>1</v>
      </c>
      <c r="C13" s="25">
        <v>0</v>
      </c>
      <c r="D13" s="24">
        <v>0</v>
      </c>
      <c r="E13" s="13">
        <f t="shared" si="1"/>
        <v>0</v>
      </c>
      <c r="F13" s="14" t="str">
        <f t="shared" si="0"/>
        <v/>
      </c>
    </row>
    <row r="14" spans="2:6" x14ac:dyDescent="0.25">
      <c r="B14" s="27" t="s">
        <v>2</v>
      </c>
      <c r="C14" s="25">
        <v>213.7</v>
      </c>
      <c r="D14" s="24">
        <f t="shared" ref="D14:D24" si="2">+C14/$C$51*$D$53</f>
        <v>214.83411866307452</v>
      </c>
      <c r="E14" s="13">
        <f t="shared" si="1"/>
        <v>1.1341186630745312</v>
      </c>
      <c r="F14" s="14" t="str">
        <f t="shared" si="0"/>
        <v/>
      </c>
    </row>
    <row r="15" spans="2:6" x14ac:dyDescent="0.25">
      <c r="B15" s="27" t="s">
        <v>47</v>
      </c>
      <c r="C15" s="25">
        <v>0</v>
      </c>
      <c r="D15" s="24">
        <f t="shared" si="2"/>
        <v>0</v>
      </c>
      <c r="E15" s="13">
        <f t="shared" si="1"/>
        <v>0</v>
      </c>
      <c r="F15" s="14" t="str">
        <f t="shared" si="0"/>
        <v/>
      </c>
    </row>
    <row r="16" spans="2:6" x14ac:dyDescent="0.25">
      <c r="B16" s="27" t="s">
        <v>48</v>
      </c>
      <c r="C16" s="25">
        <v>0</v>
      </c>
      <c r="D16" s="24">
        <f t="shared" si="2"/>
        <v>0</v>
      </c>
      <c r="E16" s="13">
        <f t="shared" si="1"/>
        <v>0</v>
      </c>
      <c r="F16" s="14" t="str">
        <f t="shared" si="0"/>
        <v/>
      </c>
    </row>
    <row r="17" spans="2:6" x14ac:dyDescent="0.25">
      <c r="B17" s="27" t="s">
        <v>3</v>
      </c>
      <c r="C17" s="25">
        <v>0</v>
      </c>
      <c r="D17" s="24">
        <f t="shared" si="2"/>
        <v>0</v>
      </c>
      <c r="E17" s="13">
        <f t="shared" si="1"/>
        <v>0</v>
      </c>
      <c r="F17" s="14" t="str">
        <f t="shared" si="0"/>
        <v/>
      </c>
    </row>
    <row r="18" spans="2:6" x14ac:dyDescent="0.25">
      <c r="B18" s="27" t="s">
        <v>49</v>
      </c>
      <c r="C18" s="25">
        <v>0</v>
      </c>
      <c r="D18" s="24">
        <f t="shared" si="2"/>
        <v>0</v>
      </c>
      <c r="E18" s="13">
        <f t="shared" si="1"/>
        <v>0</v>
      </c>
      <c r="F18" s="14" t="str">
        <f t="shared" si="0"/>
        <v/>
      </c>
    </row>
    <row r="19" spans="2:6" x14ac:dyDescent="0.25">
      <c r="B19" s="27" t="s">
        <v>50</v>
      </c>
      <c r="C19" s="25">
        <v>0</v>
      </c>
      <c r="D19" s="24">
        <f t="shared" si="2"/>
        <v>0</v>
      </c>
      <c r="E19" s="13">
        <f t="shared" si="1"/>
        <v>0</v>
      </c>
      <c r="F19" s="14" t="str">
        <f t="shared" si="0"/>
        <v/>
      </c>
    </row>
    <row r="20" spans="2:6" x14ac:dyDescent="0.25">
      <c r="B20" s="27" t="s">
        <v>46</v>
      </c>
      <c r="C20" s="25">
        <v>0</v>
      </c>
      <c r="D20" s="24">
        <f t="shared" si="2"/>
        <v>0</v>
      </c>
      <c r="E20" s="13">
        <f t="shared" si="1"/>
        <v>0</v>
      </c>
      <c r="F20" s="14" t="str">
        <f t="shared" si="0"/>
        <v/>
      </c>
    </row>
    <row r="21" spans="2:6" x14ac:dyDescent="0.25">
      <c r="B21" s="27" t="s">
        <v>4</v>
      </c>
      <c r="C21" s="25">
        <v>318.60000000000002</v>
      </c>
      <c r="D21" s="24">
        <f t="shared" si="2"/>
        <v>320.29082922814951</v>
      </c>
      <c r="E21" s="13">
        <f t="shared" si="1"/>
        <v>1.6908292281494823</v>
      </c>
      <c r="F21" s="14" t="str">
        <f t="shared" si="0"/>
        <v/>
      </c>
    </row>
    <row r="22" spans="2:6" x14ac:dyDescent="0.25">
      <c r="B22" s="27" t="s">
        <v>5</v>
      </c>
      <c r="C22" s="25">
        <v>601.5</v>
      </c>
      <c r="D22" s="24">
        <f t="shared" si="2"/>
        <v>604.69219642414282</v>
      </c>
      <c r="E22" s="13">
        <f t="shared" si="1"/>
        <v>3.1921964241428213</v>
      </c>
      <c r="F22" s="14" t="str">
        <f t="shared" si="0"/>
        <v/>
      </c>
    </row>
    <row r="23" spans="2:6" x14ac:dyDescent="0.25">
      <c r="B23" s="27" t="s">
        <v>6</v>
      </c>
      <c r="C23" s="25">
        <v>489.96</v>
      </c>
      <c r="D23" s="24">
        <f t="shared" si="2"/>
        <v>492.56024698249877</v>
      </c>
      <c r="E23" s="13">
        <f t="shared" si="1"/>
        <v>2.6002469824987884</v>
      </c>
      <c r="F23" s="14" t="str">
        <f t="shared" si="0"/>
        <v/>
      </c>
    </row>
    <row r="24" spans="2:6" x14ac:dyDescent="0.25">
      <c r="B24" s="27" t="s">
        <v>7</v>
      </c>
      <c r="C24" s="25">
        <v>660.38</v>
      </c>
      <c r="D24" s="24">
        <f t="shared" si="2"/>
        <v>663.88467610070734</v>
      </c>
      <c r="E24" s="13">
        <f t="shared" si="1"/>
        <v>3.5046761007073428</v>
      </c>
      <c r="F24" s="14" t="str">
        <f t="shared" si="0"/>
        <v/>
      </c>
    </row>
    <row r="25" spans="2:6" x14ac:dyDescent="0.25">
      <c r="B25" s="27" t="s">
        <v>8</v>
      </c>
      <c r="C25" s="25">
        <v>529.95000000000005</v>
      </c>
      <c r="D25" s="24">
        <f>+C25/$C$51*$D$53</f>
        <v>532.76247630087198</v>
      </c>
      <c r="E25" s="13">
        <f t="shared" si="1"/>
        <v>2.8124763008719356</v>
      </c>
      <c r="F25" s="14" t="str">
        <f t="shared" si="0"/>
        <v/>
      </c>
    </row>
    <row r="26" spans="2:6" x14ac:dyDescent="0.25">
      <c r="B26" s="27" t="s">
        <v>9</v>
      </c>
      <c r="C26" s="25">
        <v>464</v>
      </c>
      <c r="D26" s="24">
        <f t="shared" ref="D26:D50" si="3">+C26/$C$51*$D$53</f>
        <v>466.46247571205697</v>
      </c>
      <c r="E26" s="13">
        <f t="shared" si="1"/>
        <v>2.4624757120569711</v>
      </c>
      <c r="F26" s="14" t="str">
        <f t="shared" si="0"/>
        <v/>
      </c>
    </row>
    <row r="27" spans="2:6" x14ac:dyDescent="0.25">
      <c r="B27" s="27" t="s">
        <v>10</v>
      </c>
      <c r="C27" s="25">
        <v>236.75</v>
      </c>
      <c r="D27" s="24">
        <f t="shared" si="3"/>
        <v>238.00644638971875</v>
      </c>
      <c r="E27" s="13">
        <f t="shared" si="1"/>
        <v>1.2564463897187466</v>
      </c>
      <c r="F27" s="14" t="str">
        <f t="shared" si="0"/>
        <v/>
      </c>
    </row>
    <row r="28" spans="2:6" x14ac:dyDescent="0.25">
      <c r="B28" s="27" t="s">
        <v>11</v>
      </c>
      <c r="C28" s="25">
        <v>0</v>
      </c>
      <c r="D28" s="24">
        <f t="shared" si="3"/>
        <v>0</v>
      </c>
      <c r="E28" s="13">
        <f t="shared" si="1"/>
        <v>0</v>
      </c>
      <c r="F28" s="14" t="str">
        <f t="shared" si="0"/>
        <v/>
      </c>
    </row>
    <row r="29" spans="2:6" x14ac:dyDescent="0.25">
      <c r="B29" s="27" t="s">
        <v>12</v>
      </c>
      <c r="C29" s="25">
        <v>785.03</v>
      </c>
      <c r="D29" s="24">
        <f t="shared" si="3"/>
        <v>789.19620109533639</v>
      </c>
      <c r="E29" s="13">
        <f t="shared" si="1"/>
        <v>4.1662010953364188</v>
      </c>
      <c r="F29" s="14" t="str">
        <f t="shared" si="0"/>
        <v/>
      </c>
    </row>
    <row r="30" spans="2:6" x14ac:dyDescent="0.25">
      <c r="B30" s="27" t="s">
        <v>13</v>
      </c>
      <c r="C30" s="25">
        <v>626.94000000000005</v>
      </c>
      <c r="D30" s="24">
        <f t="shared" si="3"/>
        <v>630.26720802352816</v>
      </c>
      <c r="E30" s="13">
        <f t="shared" si="1"/>
        <v>3.327208023528101</v>
      </c>
      <c r="F30" s="14" t="str">
        <f t="shared" si="0"/>
        <v/>
      </c>
    </row>
    <row r="31" spans="2:6" x14ac:dyDescent="0.25">
      <c r="B31" s="27" t="s">
        <v>14</v>
      </c>
      <c r="C31" s="25"/>
      <c r="D31" s="24">
        <f t="shared" si="3"/>
        <v>0</v>
      </c>
      <c r="E31" s="13">
        <f t="shared" si="1"/>
        <v>0</v>
      </c>
      <c r="F31" s="14" t="str">
        <f t="shared" si="0"/>
        <v/>
      </c>
    </row>
    <row r="32" spans="2:6" x14ac:dyDescent="0.25">
      <c r="B32" s="27" t="s">
        <v>15</v>
      </c>
      <c r="C32" s="25">
        <v>304.6619</v>
      </c>
      <c r="D32" s="24">
        <f t="shared" si="3"/>
        <v>306.27875889900679</v>
      </c>
      <c r="E32" s="13">
        <f t="shared" si="1"/>
        <v>1.616858899006786</v>
      </c>
      <c r="F32" s="14" t="str">
        <f t="shared" si="0"/>
        <v/>
      </c>
    </row>
    <row r="33" spans="2:6" x14ac:dyDescent="0.25">
      <c r="B33" s="27" t="s">
        <v>16</v>
      </c>
      <c r="C33" s="25">
        <v>0</v>
      </c>
      <c r="D33" s="24">
        <f t="shared" si="3"/>
        <v>0</v>
      </c>
      <c r="E33" s="13">
        <f t="shared" si="1"/>
        <v>0</v>
      </c>
      <c r="F33" s="14" t="str">
        <f t="shared" si="0"/>
        <v/>
      </c>
    </row>
    <row r="34" spans="2:6" x14ac:dyDescent="0.25">
      <c r="B34" s="27" t="s">
        <v>17</v>
      </c>
      <c r="C34" s="25">
        <v>327.85</v>
      </c>
      <c r="D34" s="24">
        <f t="shared" si="3"/>
        <v>329.58991953059893</v>
      </c>
      <c r="E34" s="13">
        <f t="shared" si="1"/>
        <v>1.739919530598911</v>
      </c>
      <c r="F34" s="14" t="str">
        <f t="shared" si="0"/>
        <v/>
      </c>
    </row>
    <row r="35" spans="2:6" x14ac:dyDescent="0.25">
      <c r="B35" s="27" t="s">
        <v>18</v>
      </c>
      <c r="C35" s="25">
        <v>0</v>
      </c>
      <c r="D35" s="24">
        <f t="shared" si="3"/>
        <v>0</v>
      </c>
      <c r="E35" s="13">
        <f t="shared" si="1"/>
        <v>0</v>
      </c>
      <c r="F35" s="14" t="str">
        <f t="shared" si="0"/>
        <v/>
      </c>
    </row>
    <row r="36" spans="2:6" x14ac:dyDescent="0.25">
      <c r="B36" s="27" t="s">
        <v>19</v>
      </c>
      <c r="C36" s="25">
        <v>317.89999999999998</v>
      </c>
      <c r="D36" s="24">
        <f t="shared" si="3"/>
        <v>319.58711428634251</v>
      </c>
      <c r="E36" s="13">
        <f t="shared" si="1"/>
        <v>1.6871142863425348</v>
      </c>
      <c r="F36" s="14" t="str">
        <f t="shared" si="0"/>
        <v/>
      </c>
    </row>
    <row r="37" spans="2:6" x14ac:dyDescent="0.25">
      <c r="B37" s="27" t="s">
        <v>20</v>
      </c>
      <c r="C37" s="25">
        <v>0</v>
      </c>
      <c r="D37" s="24">
        <f t="shared" si="3"/>
        <v>0</v>
      </c>
      <c r="E37" s="13">
        <f t="shared" si="1"/>
        <v>0</v>
      </c>
      <c r="F37" s="14" t="str">
        <f t="shared" si="0"/>
        <v/>
      </c>
    </row>
    <row r="38" spans="2:6" x14ac:dyDescent="0.25">
      <c r="B38" s="27" t="s">
        <v>21</v>
      </c>
      <c r="C38" s="25">
        <v>0</v>
      </c>
      <c r="D38" s="24">
        <f t="shared" si="3"/>
        <v>0</v>
      </c>
      <c r="E38" s="13">
        <f t="shared" si="1"/>
        <v>0</v>
      </c>
      <c r="F38" s="14" t="str">
        <f t="shared" si="0"/>
        <v/>
      </c>
    </row>
    <row r="39" spans="2:6" x14ac:dyDescent="0.25">
      <c r="B39" s="27" t="s">
        <v>22</v>
      </c>
      <c r="C39" s="25">
        <v>0</v>
      </c>
      <c r="D39" s="24">
        <f t="shared" si="3"/>
        <v>0</v>
      </c>
      <c r="E39" s="13">
        <f t="shared" si="1"/>
        <v>0</v>
      </c>
      <c r="F39" s="14" t="str">
        <f t="shared" si="0"/>
        <v/>
      </c>
    </row>
    <row r="40" spans="2:6" x14ac:dyDescent="0.25">
      <c r="B40" s="27" t="s">
        <v>23</v>
      </c>
      <c r="C40" s="25">
        <v>260.89089999999999</v>
      </c>
      <c r="D40" s="24">
        <f t="shared" si="3"/>
        <v>262.27546358781609</v>
      </c>
      <c r="E40" s="13">
        <f t="shared" si="1"/>
        <v>1.3845635878161033</v>
      </c>
      <c r="F40" s="14" t="str">
        <f t="shared" si="0"/>
        <v/>
      </c>
    </row>
    <row r="41" spans="2:6" x14ac:dyDescent="0.25">
      <c r="B41" s="27" t="s">
        <v>24</v>
      </c>
      <c r="C41" s="25">
        <v>0</v>
      </c>
      <c r="D41" s="24">
        <f t="shared" si="3"/>
        <v>0</v>
      </c>
      <c r="E41" s="13">
        <f t="shared" si="1"/>
        <v>0</v>
      </c>
      <c r="F41" s="14" t="str">
        <f t="shared" si="0"/>
        <v/>
      </c>
    </row>
    <row r="42" spans="2:6" x14ac:dyDescent="0.25">
      <c r="B42" s="27" t="s">
        <v>25</v>
      </c>
      <c r="C42" s="25">
        <v>0</v>
      </c>
      <c r="D42" s="24">
        <f t="shared" si="3"/>
        <v>0</v>
      </c>
      <c r="E42" s="13">
        <f t="shared" si="1"/>
        <v>0</v>
      </c>
      <c r="F42" s="14" t="str">
        <f t="shared" si="0"/>
        <v/>
      </c>
    </row>
    <row r="43" spans="2:6" x14ac:dyDescent="0.25">
      <c r="B43" s="27" t="s">
        <v>26</v>
      </c>
      <c r="C43" s="25">
        <v>358.4</v>
      </c>
      <c r="D43" s="24">
        <f t="shared" si="3"/>
        <v>360.30205020517508</v>
      </c>
      <c r="E43" s="13">
        <f t="shared" si="1"/>
        <v>1.9020502051751009</v>
      </c>
      <c r="F43" s="14" t="str">
        <f t="shared" si="0"/>
        <v/>
      </c>
    </row>
    <row r="44" spans="2:6" x14ac:dyDescent="0.25">
      <c r="B44" s="27" t="s">
        <v>27</v>
      </c>
      <c r="C44" s="25">
        <v>758.19</v>
      </c>
      <c r="D44" s="24">
        <f t="shared" si="3"/>
        <v>762.2137596123373</v>
      </c>
      <c r="E44" s="13">
        <f t="shared" si="1"/>
        <v>4.0237596123372441</v>
      </c>
      <c r="F44" s="14" t="str">
        <f t="shared" si="0"/>
        <v/>
      </c>
    </row>
    <row r="45" spans="2:6" x14ac:dyDescent="0.25">
      <c r="B45" s="27" t="s">
        <v>28</v>
      </c>
      <c r="C45" s="25">
        <v>0</v>
      </c>
      <c r="D45" s="24">
        <f t="shared" si="3"/>
        <v>0</v>
      </c>
      <c r="E45" s="13">
        <f t="shared" si="1"/>
        <v>0</v>
      </c>
      <c r="F45" s="14" t="str">
        <f t="shared" si="0"/>
        <v/>
      </c>
    </row>
    <row r="46" spans="2:6" x14ac:dyDescent="0.25">
      <c r="B46" s="27" t="s">
        <v>29</v>
      </c>
      <c r="C46" s="25">
        <v>0</v>
      </c>
      <c r="D46" s="24">
        <f t="shared" si="3"/>
        <v>0</v>
      </c>
      <c r="E46" s="13">
        <f t="shared" si="1"/>
        <v>0</v>
      </c>
      <c r="F46" s="14" t="str">
        <f t="shared" si="0"/>
        <v/>
      </c>
    </row>
    <row r="47" spans="2:6" x14ac:dyDescent="0.25">
      <c r="B47" s="27" t="s">
        <v>45</v>
      </c>
      <c r="C47" s="25">
        <v>0</v>
      </c>
      <c r="D47" s="24">
        <f t="shared" si="3"/>
        <v>0</v>
      </c>
      <c r="E47" s="13">
        <f t="shared" si="1"/>
        <v>0</v>
      </c>
      <c r="F47" s="14" t="str">
        <f t="shared" si="0"/>
        <v/>
      </c>
    </row>
    <row r="48" spans="2:6" x14ac:dyDescent="0.25">
      <c r="B48" s="27" t="s">
        <v>30</v>
      </c>
      <c r="C48" s="25">
        <v>0</v>
      </c>
      <c r="D48" s="24">
        <f t="shared" si="3"/>
        <v>0</v>
      </c>
      <c r="E48" s="13">
        <f t="shared" si="1"/>
        <v>0</v>
      </c>
      <c r="F48" s="14" t="str">
        <f t="shared" si="0"/>
        <v/>
      </c>
    </row>
    <row r="49" spans="2:8" x14ac:dyDescent="0.25">
      <c r="B49" s="27" t="s">
        <v>31</v>
      </c>
      <c r="C49" s="25">
        <v>150</v>
      </c>
      <c r="D49" s="24">
        <f t="shared" si="3"/>
        <v>150.79605895863909</v>
      </c>
      <c r="E49" s="13">
        <f t="shared" si="1"/>
        <v>0.79605895863909382</v>
      </c>
      <c r="F49" s="14" t="str">
        <f t="shared" si="0"/>
        <v/>
      </c>
    </row>
    <row r="50" spans="2:8" x14ac:dyDescent="0.25">
      <c r="B50" s="27" t="s">
        <v>32</v>
      </c>
      <c r="C50" s="25">
        <v>0</v>
      </c>
      <c r="D50" s="24">
        <f t="shared" si="3"/>
        <v>0</v>
      </c>
      <c r="E50" s="13">
        <f t="shared" si="1"/>
        <v>0</v>
      </c>
      <c r="F50" s="14" t="str">
        <f t="shared" si="0"/>
        <v/>
      </c>
    </row>
    <row r="51" spans="2:8" x14ac:dyDescent="0.25">
      <c r="B51" s="15" t="s">
        <v>33</v>
      </c>
      <c r="C51" s="28">
        <f>SUM(C11:C50)</f>
        <v>7404.7027999999991</v>
      </c>
      <c r="D51" s="28">
        <f>SUM(D11:D50)</f>
        <v>7444.0000000000018</v>
      </c>
      <c r="E51" s="13">
        <f>+D51-C51</f>
        <v>39.297200000002704</v>
      </c>
      <c r="F51" s="14" t="str">
        <f>IF(D55&gt;0.5,"Excés no permès. Mireu carta tramesa","")</f>
        <v/>
      </c>
    </row>
    <row r="52" spans="2:8" x14ac:dyDescent="0.25">
      <c r="C52" s="25"/>
    </row>
    <row r="53" spans="2:8" x14ac:dyDescent="0.25">
      <c r="B53" s="30" t="s">
        <v>54</v>
      </c>
      <c r="C53" s="31"/>
      <c r="D53" s="20">
        <f>+E3</f>
        <v>7444</v>
      </c>
    </row>
    <row r="54" spans="2:8" x14ac:dyDescent="0.25">
      <c r="B54" s="38" t="s">
        <v>39</v>
      </c>
      <c r="C54" s="39"/>
      <c r="D54" s="21">
        <f>+D53-D51</f>
        <v>0</v>
      </c>
    </row>
    <row r="55" spans="2:8" x14ac:dyDescent="0.25">
      <c r="B55" s="30" t="s">
        <v>40</v>
      </c>
      <c r="C55" s="31"/>
      <c r="D55" s="23">
        <f>(D51-D53)/D53*100</f>
        <v>2.443564486224955E-14</v>
      </c>
    </row>
    <row r="56" spans="2:8" x14ac:dyDescent="0.25">
      <c r="B56" s="30" t="s">
        <v>41</v>
      </c>
      <c r="C56" s="31"/>
      <c r="D56" s="22" t="str">
        <f>IF(D55&gt;0.5,"Excés no permès","√")</f>
        <v>√</v>
      </c>
    </row>
    <row r="58" spans="2:8" x14ac:dyDescent="0.25">
      <c r="B58" s="29" t="s">
        <v>44</v>
      </c>
      <c r="C58" s="29"/>
      <c r="D58" s="29"/>
      <c r="E58" s="29"/>
      <c r="F58" s="29"/>
      <c r="G58" s="29"/>
      <c r="H58" s="29"/>
    </row>
  </sheetData>
  <sheetProtection password="CB59" sheet="1" objects="1" scenarios="1" insertRows="0" selectLockedCells="1"/>
  <mergeCells count="6">
    <mergeCell ref="B58:H58"/>
    <mergeCell ref="B56:C56"/>
    <mergeCell ref="B7:F8"/>
    <mergeCell ref="B53:C53"/>
    <mergeCell ref="B54:C54"/>
    <mergeCell ref="B55:C55"/>
  </mergeCells>
  <conditionalFormatting sqref="F11:F51">
    <cfRule type="containsText" dxfId="9" priority="12" operator="containsText" text="justificar">
      <formula>NOT(ISERROR(SEARCH("justificar",F11)))</formula>
    </cfRule>
  </conditionalFormatting>
  <conditionalFormatting sqref="E11:E51">
    <cfRule type="cellIs" dxfId="8" priority="10" operator="lessThan">
      <formula>-37.5</formula>
    </cfRule>
    <cfRule type="cellIs" dxfId="7" priority="11" operator="greaterThan">
      <formula>37.5</formula>
    </cfRule>
  </conditionalFormatting>
  <conditionalFormatting sqref="B7">
    <cfRule type="cellIs" dxfId="6" priority="8" operator="lessThan">
      <formula>-37.5</formula>
    </cfRule>
    <cfRule type="cellIs" dxfId="5" priority="9" operator="greaterThan">
      <formula>37.5</formula>
    </cfRule>
  </conditionalFormatting>
  <conditionalFormatting sqref="D55">
    <cfRule type="cellIs" dxfId="4" priority="7" operator="greaterThan">
      <formula>0.05</formula>
    </cfRule>
  </conditionalFormatting>
  <conditionalFormatting sqref="D56">
    <cfRule type="containsText" dxfId="3" priority="1" operator="containsText" text="Excés">
      <formula>NOT(ISERROR(SEARCH("Excés",D56)))</formula>
    </cfRule>
    <cfRule type="containsText" dxfId="2" priority="5" operator="containsText" text="√">
      <formula>NOT(ISERROR(SEARCH("√",D56)))</formula>
    </cfRule>
    <cfRule type="containsText" dxfId="1" priority="6" operator="containsText" text="justificar">
      <formula>NOT(ISERROR(SEARCH("justificar",D56)))</formula>
    </cfRule>
  </conditionalFormatting>
  <conditionalFormatting sqref="F51">
    <cfRule type="containsText" dxfId="0" priority="2" operator="containsText" text="Excés">
      <formula>NOT(ISERROR(SEARCH("Excés",F51)))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2016-11-15T11:03:37Z</dcterms:created>
  <dcterms:modified xsi:type="dcterms:W3CDTF">2019-02-19T11:55:06Z</dcterms:modified>
</cp:coreProperties>
</file>