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0" windowWidth="15075" windowHeight="8010" firstSheet="1" activeTab="1"/>
  </bookViews>
  <sheets>
    <sheet name="Caratula" sheetId="7" r:id="rId1"/>
    <sheet name="Grups 2019_20" sheetId="1" r:id="rId2"/>
    <sheet name="Grups 2018_19" sheetId="6" r:id="rId3"/>
    <sheet name="Grups_2017_18" sheetId="5" r:id="rId4"/>
    <sheet name="Grups_2016_17" sheetId="3" r:id="rId5"/>
  </sheets>
  <definedNames>
    <definedName name="_xlnm.Print_Area" localSheetId="1">'Grups 2019_20'!$A$1:$AY$252</definedName>
  </definedNames>
  <calcPr calcId="125725"/>
</workbook>
</file>

<file path=xl/calcChain.xml><?xml version="1.0" encoding="utf-8"?>
<calcChain xmlns="http://schemas.openxmlformats.org/spreadsheetml/2006/main">
  <c r="AK7" i="1"/>
  <c r="AQ145" i="6" l="1"/>
  <c r="AP145"/>
  <c r="AO145"/>
  <c r="AM145"/>
  <c r="AK145"/>
  <c r="AI145"/>
  <c r="AG145"/>
  <c r="AE145"/>
  <c r="AQ144"/>
  <c r="AP144"/>
  <c r="AO144"/>
  <c r="AM144"/>
  <c r="AK144"/>
  <c r="AI144"/>
  <c r="AG144"/>
  <c r="AE144"/>
  <c r="M144"/>
  <c r="I144"/>
  <c r="H144"/>
  <c r="AR142"/>
  <c r="AR141"/>
  <c r="AR140"/>
  <c r="P140"/>
  <c r="AR139"/>
  <c r="AR144" s="1"/>
  <c r="AR138"/>
  <c r="AR137"/>
  <c r="AD134"/>
  <c r="AC134"/>
  <c r="AC132"/>
  <c r="AC131"/>
  <c r="AC129"/>
  <c r="AC128"/>
  <c r="T122"/>
  <c r="T121"/>
  <c r="T120"/>
  <c r="T119"/>
  <c r="T118"/>
  <c r="T117"/>
  <c r="T116"/>
  <c r="T115"/>
  <c r="T114"/>
  <c r="T113"/>
  <c r="T110"/>
  <c r="T109"/>
  <c r="T108"/>
  <c r="T107"/>
  <c r="T106"/>
  <c r="T105"/>
  <c r="T104"/>
  <c r="AD103"/>
  <c r="AC103"/>
  <c r="AD102"/>
  <c r="AC102"/>
  <c r="T102"/>
  <c r="AD101"/>
  <c r="AC101"/>
  <c r="T101"/>
  <c r="AC100"/>
  <c r="T98"/>
  <c r="T75"/>
  <c r="T74"/>
  <c r="T73"/>
  <c r="T72"/>
  <c r="T71"/>
  <c r="T70"/>
  <c r="T69"/>
  <c r="T68"/>
  <c r="T67"/>
  <c r="T64"/>
  <c r="AD63"/>
  <c r="AC63"/>
  <c r="T63"/>
  <c r="T59"/>
  <c r="AD45"/>
  <c r="AC45"/>
  <c r="AD44"/>
  <c r="AC44"/>
  <c r="AD43"/>
  <c r="AC43"/>
  <c r="T41"/>
  <c r="P41"/>
  <c r="T40"/>
  <c r="T39"/>
  <c r="T38"/>
  <c r="AC37"/>
  <c r="T37"/>
  <c r="AD36"/>
  <c r="AC36"/>
  <c r="T36"/>
  <c r="Q36"/>
  <c r="P36"/>
  <c r="AD35"/>
  <c r="AC35"/>
  <c r="T35"/>
  <c r="AC34"/>
  <c r="T34"/>
  <c r="T33"/>
  <c r="AD29"/>
  <c r="AC29"/>
  <c r="AD28"/>
  <c r="AC28"/>
  <c r="AD27"/>
  <c r="AC27"/>
  <c r="Q27"/>
  <c r="P27"/>
  <c r="AD26"/>
  <c r="AC26"/>
  <c r="AD25"/>
  <c r="AC25"/>
  <c r="T23"/>
  <c r="T22"/>
  <c r="AD21"/>
  <c r="AC21"/>
  <c r="T21"/>
  <c r="AD20"/>
  <c r="AC20"/>
  <c r="T20"/>
  <c r="AD19"/>
  <c r="AC19"/>
  <c r="X19"/>
  <c r="W19"/>
  <c r="T19"/>
  <c r="AD18"/>
  <c r="T18"/>
  <c r="AD17"/>
  <c r="AC17"/>
  <c r="T17"/>
  <c r="AD15"/>
  <c r="AC15"/>
  <c r="AD14"/>
  <c r="AC14"/>
  <c r="AD13"/>
  <c r="AC13"/>
  <c r="AD12"/>
  <c r="AC12"/>
  <c r="AD11"/>
  <c r="AC11"/>
  <c r="AD9"/>
  <c r="AC9"/>
  <c r="T9"/>
  <c r="AD8"/>
  <c r="AC8"/>
  <c r="T8"/>
  <c r="AD7"/>
  <c r="AC7"/>
  <c r="T7"/>
  <c r="AD6"/>
  <c r="AC6"/>
  <c r="T6"/>
  <c r="AD5"/>
  <c r="AC5"/>
  <c r="AR145" l="1"/>
  <c r="AK129" i="1"/>
  <c r="AK128"/>
  <c r="AJ13" l="1"/>
  <c r="AA229"/>
  <c r="AA230"/>
  <c r="AA231"/>
  <c r="AA233"/>
  <c r="AA222"/>
  <c r="AA223"/>
  <c r="AA224"/>
  <c r="AA225"/>
  <c r="AA226"/>
  <c r="AA228"/>
  <c r="AA221"/>
  <c r="AA214"/>
  <c r="AA215"/>
  <c r="AA216"/>
  <c r="AA217"/>
  <c r="AA218"/>
  <c r="AA219"/>
  <c r="AA199"/>
  <c r="AA206"/>
  <c r="AA207"/>
  <c r="AA205"/>
  <c r="AA198"/>
  <c r="AA200"/>
  <c r="AA201"/>
  <c r="AA197"/>
  <c r="AA195"/>
  <c r="AA194"/>
  <c r="AA191"/>
  <c r="AA192"/>
  <c r="AA190"/>
  <c r="AA186"/>
  <c r="AA187"/>
  <c r="AA188"/>
  <c r="AA185"/>
  <c r="AA183"/>
  <c r="AA181"/>
  <c r="AA161"/>
  <c r="AA162"/>
  <c r="AA163"/>
  <c r="AA160"/>
  <c r="AA177"/>
  <c r="AA178"/>
  <c r="AA179"/>
  <c r="AA171"/>
  <c r="AA172"/>
  <c r="AA173"/>
  <c r="AA174"/>
  <c r="AA170"/>
  <c r="AA176"/>
  <c r="AA168"/>
  <c r="AA166"/>
  <c r="AA167"/>
  <c r="AA165"/>
  <c r="AA157"/>
  <c r="AA158"/>
  <c r="AA156"/>
  <c r="AA152"/>
  <c r="AA153"/>
  <c r="AA151"/>
  <c r="W140"/>
  <c r="W139"/>
  <c r="AA132"/>
  <c r="AA133"/>
  <c r="AA131"/>
  <c r="AA129"/>
  <c r="AA128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00"/>
  <c r="AA99"/>
  <c r="AA98"/>
  <c r="AA78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77"/>
  <c r="AA63"/>
  <c r="AA64"/>
  <c r="AA65"/>
  <c r="AA66"/>
  <c r="AA67"/>
  <c r="AA68"/>
  <c r="AA69"/>
  <c r="AA70"/>
  <c r="AA71"/>
  <c r="AA72"/>
  <c r="AA73"/>
  <c r="AA74"/>
  <c r="AA75"/>
  <c r="AA59"/>
  <c r="AA60"/>
  <c r="AA61"/>
  <c r="AA62"/>
  <c r="AA58"/>
  <c r="AA31"/>
  <c r="AA30"/>
  <c r="AA29"/>
  <c r="AA28"/>
  <c r="AA47"/>
  <c r="AA48"/>
  <c r="AA49"/>
  <c r="AA50"/>
  <c r="AA51"/>
  <c r="AA52"/>
  <c r="AA53"/>
  <c r="AA54"/>
  <c r="AA55"/>
  <c r="AA56"/>
  <c r="AA46"/>
  <c r="AA44"/>
  <c r="AA45"/>
  <c r="AA43"/>
  <c r="AA39"/>
  <c r="AA40"/>
  <c r="AA41"/>
  <c r="AA38"/>
  <c r="AA36"/>
  <c r="AA37"/>
  <c r="AA6"/>
  <c r="AA7"/>
  <c r="AA8"/>
  <c r="AA9"/>
  <c r="AA12"/>
  <c r="AA13"/>
  <c r="AA14"/>
  <c r="AA15"/>
  <c r="AA17"/>
  <c r="AA18"/>
  <c r="AA19"/>
  <c r="AA20"/>
  <c r="AA21"/>
  <c r="AA22"/>
  <c r="AA23"/>
  <c r="AA25"/>
  <c r="AA26"/>
  <c r="AA27"/>
  <c r="AA33"/>
  <c r="AA35"/>
  <c r="AA34"/>
  <c r="AK133"/>
  <c r="AK132"/>
  <c r="AK131"/>
  <c r="AJ133"/>
  <c r="AK100"/>
  <c r="AK98"/>
  <c r="AJ98"/>
  <c r="AK37"/>
  <c r="AK33"/>
  <c r="AK34"/>
  <c r="AJ33"/>
  <c r="AJ18"/>
  <c r="AK9"/>
  <c r="AK8"/>
  <c r="AK6"/>
  <c r="W19"/>
  <c r="F32" l="1"/>
  <c r="E32"/>
  <c r="F24"/>
  <c r="E24"/>
  <c r="F16"/>
  <c r="E16"/>
  <c r="F10"/>
  <c r="E10"/>
  <c r="X19"/>
  <c r="P143" i="5" l="1"/>
  <c r="Q27"/>
  <c r="P27"/>
  <c r="AI145"/>
  <c r="AH145"/>
  <c r="AF145"/>
  <c r="AD145"/>
  <c r="AB145"/>
  <c r="Z145"/>
  <c r="X145"/>
  <c r="M145"/>
  <c r="I145"/>
  <c r="H145"/>
  <c r="AK143"/>
  <c r="AK142"/>
  <c r="AK141"/>
  <c r="AK140"/>
  <c r="W137"/>
  <c r="V137"/>
  <c r="V135"/>
  <c r="V134"/>
  <c r="V132"/>
  <c r="V131"/>
  <c r="W108"/>
  <c r="V108"/>
  <c r="W107"/>
  <c r="V107"/>
  <c r="W106"/>
  <c r="V106"/>
  <c r="W105"/>
  <c r="V105"/>
  <c r="W63"/>
  <c r="V63"/>
  <c r="W45"/>
  <c r="V45"/>
  <c r="W44"/>
  <c r="V44"/>
  <c r="W43"/>
  <c r="V43"/>
  <c r="P41"/>
  <c r="W37"/>
  <c r="V37"/>
  <c r="W36"/>
  <c r="V36"/>
  <c r="Q36"/>
  <c r="P36"/>
  <c r="W35"/>
  <c r="V35"/>
  <c r="V34"/>
  <c r="W33"/>
  <c r="V33"/>
  <c r="W29"/>
  <c r="V29"/>
  <c r="W28"/>
  <c r="V28"/>
  <c r="W27"/>
  <c r="V27"/>
  <c r="W26"/>
  <c r="V26"/>
  <c r="W25"/>
  <c r="V25"/>
  <c r="W21"/>
  <c r="V21"/>
  <c r="W20"/>
  <c r="V20"/>
  <c r="W19"/>
  <c r="V19"/>
  <c r="W18"/>
  <c r="W17"/>
  <c r="V17"/>
  <c r="W15"/>
  <c r="V15"/>
  <c r="W14"/>
  <c r="V14"/>
  <c r="W13"/>
  <c r="V13"/>
  <c r="W12"/>
  <c r="V12"/>
  <c r="W11"/>
  <c r="V11"/>
  <c r="W9"/>
  <c r="V9"/>
  <c r="W8"/>
  <c r="V8"/>
  <c r="W7"/>
  <c r="V7"/>
  <c r="W6"/>
  <c r="V6"/>
  <c r="W5"/>
  <c r="V5"/>
  <c r="P140" i="1"/>
  <c r="Q27"/>
  <c r="T34"/>
  <c r="T33"/>
  <c r="T101"/>
  <c r="T102"/>
  <c r="T104"/>
  <c r="T105"/>
  <c r="T106"/>
  <c r="T107"/>
  <c r="T108"/>
  <c r="T109"/>
  <c r="T110"/>
  <c r="T113"/>
  <c r="T114"/>
  <c r="T115"/>
  <c r="T116"/>
  <c r="T117"/>
  <c r="T118"/>
  <c r="T119"/>
  <c r="T120"/>
  <c r="T121"/>
  <c r="T122"/>
  <c r="T98"/>
  <c r="T67"/>
  <c r="T68"/>
  <c r="T69"/>
  <c r="T70"/>
  <c r="T71"/>
  <c r="T72"/>
  <c r="T73"/>
  <c r="T74"/>
  <c r="T75"/>
  <c r="T64"/>
  <c r="T63"/>
  <c r="T59"/>
  <c r="T40"/>
  <c r="T39"/>
  <c r="T41"/>
  <c r="T38"/>
  <c r="T35"/>
  <c r="T36"/>
  <c r="T37"/>
  <c r="T23"/>
  <c r="T22"/>
  <c r="T21"/>
  <c r="T20"/>
  <c r="T19"/>
  <c r="T18"/>
  <c r="T17"/>
  <c r="T9"/>
  <c r="T8"/>
  <c r="T6"/>
  <c r="T7"/>
  <c r="P41"/>
  <c r="Q36"/>
  <c r="P36"/>
  <c r="W143" i="3"/>
  <c r="V143"/>
  <c r="T143"/>
  <c r="R143"/>
  <c r="P143"/>
  <c r="N143"/>
  <c r="L143"/>
  <c r="G142"/>
  <c r="G141"/>
  <c r="G140"/>
  <c r="K137"/>
  <c r="J137"/>
  <c r="K136"/>
  <c r="J136"/>
  <c r="J135"/>
  <c r="J134"/>
  <c r="J132"/>
  <c r="J131"/>
  <c r="K108"/>
  <c r="J108"/>
  <c r="K107"/>
  <c r="J107"/>
  <c r="K106"/>
  <c r="J106"/>
  <c r="K105"/>
  <c r="J105"/>
  <c r="K63"/>
  <c r="J63"/>
  <c r="K45"/>
  <c r="J45"/>
  <c r="K44"/>
  <c r="J44"/>
  <c r="K43"/>
  <c r="J43"/>
  <c r="K37"/>
  <c r="J37"/>
  <c r="K36"/>
  <c r="J36"/>
  <c r="K35"/>
  <c r="J35"/>
  <c r="K34"/>
  <c r="J34"/>
  <c r="K33"/>
  <c r="J33"/>
  <c r="K29"/>
  <c r="J29"/>
  <c r="K28"/>
  <c r="J28"/>
  <c r="K27"/>
  <c r="J27"/>
  <c r="K26"/>
  <c r="J26"/>
  <c r="K25"/>
  <c r="J25"/>
  <c r="K21"/>
  <c r="J21"/>
  <c r="K20"/>
  <c r="J20"/>
  <c r="K19"/>
  <c r="J19"/>
  <c r="K18"/>
  <c r="J18"/>
  <c r="K17"/>
  <c r="J17"/>
  <c r="K15"/>
  <c r="J15"/>
  <c r="K14"/>
  <c r="J14"/>
  <c r="K13"/>
  <c r="J13"/>
  <c r="K12"/>
  <c r="J12"/>
  <c r="K11"/>
  <c r="J11"/>
  <c r="K9"/>
  <c r="J9"/>
  <c r="K8"/>
  <c r="J8"/>
  <c r="K7"/>
  <c r="J7"/>
  <c r="K6"/>
  <c r="J6"/>
  <c r="K5"/>
  <c r="J5"/>
  <c r="H144" i="1"/>
  <c r="M144"/>
  <c r="I144"/>
  <c r="AK12"/>
  <c r="AK11"/>
  <c r="AK5"/>
  <c r="AJ11"/>
  <c r="AJ12"/>
  <c r="AJ103"/>
  <c r="AK36"/>
  <c r="AK134"/>
  <c r="AJ134"/>
  <c r="AJ132"/>
  <c r="AJ131"/>
  <c r="AJ63"/>
  <c r="AK28"/>
  <c r="AK15"/>
  <c r="AK13"/>
  <c r="AJ129"/>
  <c r="AJ128"/>
  <c r="AJ37"/>
  <c r="AK101"/>
  <c r="AJ101"/>
  <c r="AJ102"/>
  <c r="AK102"/>
  <c r="AK103"/>
  <c r="AJ100"/>
  <c r="AK63"/>
  <c r="AJ7"/>
  <c r="AJ6"/>
  <c r="AJ8"/>
  <c r="AK35"/>
  <c r="AJ35"/>
  <c r="AJ34"/>
  <c r="AJ45"/>
  <c r="AK45"/>
  <c r="AJ44"/>
  <c r="AK44"/>
  <c r="AJ36"/>
  <c r="AK27"/>
  <c r="AK29"/>
  <c r="AJ29"/>
  <c r="AJ28"/>
  <c r="AJ27"/>
  <c r="AK26"/>
  <c r="AJ26"/>
  <c r="AK25"/>
  <c r="AJ25"/>
  <c r="AJ19"/>
  <c r="AK19"/>
  <c r="AK21"/>
  <c r="AJ21"/>
  <c r="AK20"/>
  <c r="AJ20"/>
  <c r="AK18"/>
  <c r="AK17"/>
  <c r="AJ17"/>
  <c r="AJ9"/>
  <c r="AJ15"/>
  <c r="AJ5"/>
  <c r="AK14"/>
  <c r="AJ14"/>
  <c r="AK43"/>
  <c r="AJ43"/>
  <c r="AK145" i="5" l="1"/>
  <c r="G143" i="3"/>
</calcChain>
</file>

<file path=xl/sharedStrings.xml><?xml version="1.0" encoding="utf-8"?>
<sst xmlns="http://schemas.openxmlformats.org/spreadsheetml/2006/main" count="2802" uniqueCount="351">
  <si>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</si>
  <si>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</si>
  <si>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</si>
  <si>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</si>
  <si>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</si>
  <si>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</si>
  <si>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</si>
  <si>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</si>
  <si>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</si>
  <si>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</si>
  <si>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</si>
  <si>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</si>
  <si>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</si>
  <si>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</si>
  <si>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</si>
  <si>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</si>
  <si>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</si>
  <si>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</si>
  <si>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</si>
  <si>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</si>
  <si>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</si>
  <si>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</si>
  <si>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</si>
  <si>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</si>
  <si>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</si>
  <si>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</si>
  <si>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</si>
  <si>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</si>
  <si>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</si>
  <si>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</si>
  <si>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</si>
  <si>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</si>
  <si>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</si>
  <si>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</si>
  <si>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</si>
  <si>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</si>
  <si>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</si>
  <si>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</si>
  <si>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</si>
  <si>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</si>
  <si>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</si>
  <si>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</si>
  <si>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</si>
  <si>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</si>
  <si>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</si>
  <si>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</si>
  <si>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</si>
  <si>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</si>
  <si>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</si>
  <si>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</si>
  <si>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</si>
  <si>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</si>
  <si>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</si>
  <si>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</si>
  <si>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</si>
  <si>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</si>
  <si>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</si>
  <si>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</si>
  <si>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</si>
  <si>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</si>
  <si>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</si>
  <si>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</si>
  <si>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</si>
  <si>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</si>
  <si>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</si>
  <si>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</si>
  <si>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</si>
  <si>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</si>
  <si>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</si>
  <si>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</si>
  <si>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</si>
  <si>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</si>
  <si>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</si>
  <si>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</si>
  <si>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</si>
  <si>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</si>
  <si>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</si>
  <si>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</si>
  <si>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</si>
  <si>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</si>
  <si>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</si>
  <si>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</si>
  <si>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</si>
  <si>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</si>
  <si>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</si>
  <si>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</si>
  <si>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</si>
  <si>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</si>
  <si>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</si>
  <si>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</si>
  <si>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</si>
  <si>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</si>
  <si>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</si>
  <si>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</si>
  <si>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</si>
  <si>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</si>
  <si>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</si>
  <si>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</si>
  <si>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</si>
  <si>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</si>
  <si>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</si>
  <si>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</si>
  <si>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</si>
  <si>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</si>
  <si>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</si>
  <si>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</si>
  <si>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</si>
  <si>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</si>
  <si>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</si>
  <si>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</si>
  <si>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</si>
  <si>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</si>
  <si>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</si>
  <si>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</si>
  <si>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</si>
  <si>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</si>
  <si>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</si>
  <si>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</si>
  <si>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</si>
  <si>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</si>
  <si>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</si>
  <si>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</si>
  <si>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</si>
  <si>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</si>
  <si>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</si>
  <si>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</si>
  <si>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</si>
  <si>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</si>
  <si>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</si>
  <si>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</si>
  <si>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</si>
  <si>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</si>
  <si>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</si>
  <si>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</si>
  <si>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</si>
  <si>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</si>
  <si>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</si>
  <si>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</si>
  <si>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</si>
  <si>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</si>
  <si>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</si>
  <si>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</si>
  <si>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</si>
  <si>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</si>
  <si>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</si>
  <si>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</si>
  <si>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</si>
  <si>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</si>
  <si>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</si>
  <si>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</si>
  <si>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</si>
  <si>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</si>
  <si>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</si>
  <si>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</si>
  <si>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</si>
  <si>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</si>
  <si>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</si>
  <si>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</si>
  <si>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</si>
  <si>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</si>
  <si>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</si>
  <si>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</si>
  <si>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</si>
  <si>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</si>
  <si>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</si>
  <si>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</si>
  <si>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</si>
  <si>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</si>
  <si>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</si>
  <si>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</si>
  <si>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</si>
  <si>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</si>
  <si>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</si>
  <si>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</si>
  <si>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</si>
  <si>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</si>
  <si>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</si>
  <si>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</si>
  <si>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</si>
  <si>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</si>
  <si>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</si>
  <si>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</si>
  <si>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</si>
  <si>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</si>
  <si>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</si>
  <si>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</si>
  <si>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</si>
  <si>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</si>
  <si>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</si>
  <si>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</si>
  <si>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</si>
  <si>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</si>
  <si>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</si>
  <si>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</si>
  <si>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</si>
  <si>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</si>
  <si>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</si>
  <si>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</si>
  <si>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</si>
  <si>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</si>
  <si>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</si>
  <si>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</si>
  <si>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</si>
  <si>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</si>
  <si>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</si>
  <si>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</si>
  <si>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</si>
  <si>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</si>
  <si>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</si>
  <si>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</si>
  <si>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</si>
  <si>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</si>
  <si>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</si>
  <si>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</si>
  <si>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</si>
  <si>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</si>
  <si>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</si>
  <si>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</si>
  <si>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</si>
  <si>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</si>
  <si>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</si>
  <si>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</si>
  <si>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</si>
  <si>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</si>
  <si>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</si>
  <si>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</si>
  <si>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</si>
  <si>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</si>
  <si>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</si>
  <si>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</si>
  <si>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</si>
  <si>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</si>
  <si>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</si>
  <si>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</si>
  <si>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</si>
  <si>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</si>
  <si>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</si>
  <si>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</si>
  <si>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</si>
  <si>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</si>
  <si>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</si>
  <si>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</si>
  <si>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</si>
  <si>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</si>
  <si>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</si>
  <si>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</si>
  <si>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</si>
  <si>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</si>
  <si>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</si>
  <si>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</si>
  <si>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</si>
  <si>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</si>
  <si>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</si>
  <si>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</si>
  <si>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</si>
  <si>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</si>
  <si>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</si>
  <si>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</si>
  <si>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</si>
  <si>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</si>
  <si>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</si>
  <si>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</si>
  <si>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</si>
  <si>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</si>
  <si>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</si>
  <si>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</si>
  <si>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</si>
  <si>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</si>
  <si>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</si>
  <si>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</si>
  <si>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</si>
  <si>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</si>
  <si>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</si>
  <si>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</si>
  <si>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</si>
  <si>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</si>
  <si>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</si>
  <si>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</si>
  <si>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</si>
  <si>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</si>
  <si>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</si>
  <si>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</si>
  <si>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</si>
  <si>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</si>
  <si>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</si>
  <si>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</si>
  <si>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</si>
  <si>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</si>
  <si>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</si>
  <si>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</si>
  <si>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</si>
  <si>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</si>
  <si>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</si>
  <si>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</si>
  <si>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</si>
  <si>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</si>
  <si>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</si>
  <si>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</si>
  <si>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</si>
  <si>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</si>
  <si>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</si>
  <si>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</si>
  <si>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</si>
  <si>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</si>
  <si>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</si>
  <si>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</si>
  <si>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</si>
  <si>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</si>
  <si>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Previsió 19/20</t>
  </si>
  <si>
    <t>m-prev</t>
  </si>
  <si>
    <t>canvi hores 19/20</t>
  </si>
  <si>
    <t>TMDM/TMIN</t>
  </si>
  <si>
    <t>Previsió 2018/19 i Grups 2018/19</t>
  </si>
  <si>
    <t>Distribució grups per titulacions 2019/20</t>
  </si>
  <si>
    <t>Op</t>
  </si>
  <si>
    <t>Op = assignatura oferta com a Optativa a altres titulacions</t>
  </si>
  <si>
    <t xml:space="preserve">Assignatures EPSEVG: hores, dades de matricula final i grups 2018/19-1 </t>
  </si>
  <si>
    <t xml:space="preserve">Previsió 2018/19 i Grups 2018/19-1 </t>
  </si>
  <si>
    <t>Distribució grups per titulacions 2018/19</t>
  </si>
  <si>
    <t>18/19-1</t>
  </si>
  <si>
    <t>dades 18/19-1</t>
  </si>
  <si>
    <t>N16, N17</t>
  </si>
  <si>
    <t>15 estudiants per grup petit</t>
  </si>
  <si>
    <t>6?</t>
  </si>
  <si>
    <t>10?</t>
  </si>
  <si>
    <t>marticula real</t>
  </si>
  <si>
    <t xml:space="preserve">matricula 16/17-1: </t>
  </si>
  <si>
    <t xml:space="preserve">matricula 16/17-2: </t>
  </si>
  <si>
    <t xml:space="preserve">matricula 17/18-1: </t>
  </si>
  <si>
    <t xml:space="preserve">matricula prov 17/18-2: </t>
  </si>
  <si>
    <t xml:space="preserve">previsio 18/19-1: </t>
  </si>
  <si>
    <t xml:space="preserve">previsio 18/19-2: </t>
  </si>
  <si>
    <t>previsio 17/18</t>
  </si>
  <si>
    <t>matricula 17/18</t>
  </si>
  <si>
    <t>4 ?</t>
  </si>
  <si>
    <t>Afegir 1 grup de ESIN (7/6/18)</t>
  </si>
  <si>
    <t>1 ?</t>
  </si>
  <si>
    <t>2019/20 PACO: passar horas/setm de 3+1 a 2+2</t>
  </si>
  <si>
    <t>Eliminar 1 grup de PROP (7/6/18)</t>
  </si>
  <si>
    <t>DOC – 2 / 1-2019 (Annex 1)</t>
  </si>
  <si>
    <t>Punt únic – Aprovació de l’Encàrrec Docent de l’EPSEVG per al Curs Acadèmic 2019/2020</t>
  </si>
  <si>
    <t>Document de la Comissió de Coordinació Docent del 06/03/19</t>
  </si>
  <si>
    <t>Document informatiu Junta d’Escola Extraordinària 07/03/19</t>
  </si>
  <si>
    <t>Escola Politècnica Superior d’Enginyeria de Vilanova i la Geltrú</t>
  </si>
  <si>
    <t>5 de març de 2019</t>
  </si>
  <si>
    <t>D65, D67</t>
  </si>
  <si>
    <t>DMDE/APME</t>
  </si>
  <si>
    <r>
      <t xml:space="preserve">Assignatures EPSEVG: hores, dades de matricula final i grups 2018/19 -     </t>
    </r>
    <r>
      <rPr>
        <b/>
        <sz val="16"/>
        <color rgb="FFFF0000"/>
        <rFont val="Arial"/>
        <family val="2"/>
      </rPr>
      <t>Previsions de matricula i grups 2019/20   - Doc. final Junta d'Escola 7/3/2019</t>
    </r>
  </si>
  <si>
    <t>19/20</t>
  </si>
  <si>
    <t>dades 19/20</t>
  </si>
  <si>
    <t>1(2)</t>
  </si>
</sst>
</file>

<file path=xl/styles.xml><?xml version="1.0" encoding="utf-8"?>
<styleSheet xmlns="http://schemas.openxmlformats.org/spreadsheetml/2006/main">
  <fonts count="8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8000"/>
      <name val="Arial"/>
      <family val="2"/>
    </font>
    <font>
      <b/>
      <sz val="11"/>
      <color theme="6" tint="-0.499984740745262"/>
      <name val="Arial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2"/>
      <color rgb="FF002060"/>
      <name val="Calibri"/>
      <family val="2"/>
    </font>
    <font>
      <b/>
      <sz val="11"/>
      <color rgb="FF008000"/>
      <name val="Arial"/>
      <family val="2"/>
    </font>
    <font>
      <sz val="11"/>
      <color rgb="FF0033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68" fillId="0" borderId="0" xfId="0" applyFont="1" applyFill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4" borderId="29" xfId="0" applyFont="1" applyFill="1" applyBorder="1" applyAlignment="1">
      <alignment horizontal="left"/>
    </xf>
    <xf numFmtId="0" fontId="42" fillId="4" borderId="29" xfId="0" applyFont="1" applyFill="1" applyBorder="1" applyAlignment="1">
      <alignment horizontal="center"/>
    </xf>
    <xf numFmtId="0" fontId="71" fillId="4" borderId="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2" fillId="0" borderId="12" xfId="0" applyFont="1" applyBorder="1"/>
    <xf numFmtId="0" fontId="73" fillId="0" borderId="12" xfId="0" applyFont="1" applyBorder="1"/>
    <xf numFmtId="0" fontId="19" fillId="6" borderId="11" xfId="0" applyFont="1" applyFill="1" applyBorder="1" applyAlignment="1">
      <alignment horizontal="center"/>
    </xf>
    <xf numFmtId="0" fontId="7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2" fillId="0" borderId="12" xfId="0" applyFont="1" applyFill="1" applyBorder="1"/>
    <xf numFmtId="0" fontId="19" fillId="5" borderId="0" xfId="0" applyFont="1" applyFill="1" applyBorder="1" applyAlignment="1">
      <alignment horizontal="center"/>
    </xf>
    <xf numFmtId="0" fontId="72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6" fillId="2" borderId="11" xfId="0" applyFont="1" applyFill="1" applyBorder="1" applyAlignment="1">
      <alignment horizontal="center"/>
    </xf>
    <xf numFmtId="0" fontId="76" fillId="6" borderId="11" xfId="0" applyFont="1" applyFill="1" applyBorder="1" applyAlignment="1">
      <alignment horizontal="center"/>
    </xf>
    <xf numFmtId="0" fontId="76" fillId="3" borderId="11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0" fontId="77" fillId="2" borderId="13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53" fillId="5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4" fillId="5" borderId="25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4" fillId="5" borderId="1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50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/>
    </xf>
    <xf numFmtId="0" fontId="38" fillId="10" borderId="0" xfId="0" applyFont="1" applyFill="1" applyAlignment="1">
      <alignment horizontal="right"/>
    </xf>
    <xf numFmtId="0" fontId="70" fillId="10" borderId="0" xfId="0" applyFont="1" applyFill="1" applyAlignment="1">
      <alignment horizontal="right"/>
    </xf>
    <xf numFmtId="0" fontId="70" fillId="10" borderId="0" xfId="0" applyFont="1" applyFill="1" applyAlignment="1">
      <alignment horizontal="right" vertical="center"/>
    </xf>
    <xf numFmtId="0" fontId="42" fillId="10" borderId="29" xfId="0" applyFont="1" applyFill="1" applyBorder="1" applyAlignment="1">
      <alignment horizontal="left"/>
    </xf>
    <xf numFmtId="0" fontId="42" fillId="10" borderId="29" xfId="0" applyFont="1" applyFill="1" applyBorder="1" applyAlignment="1">
      <alignment horizontal="center"/>
    </xf>
    <xf numFmtId="0" fontId="71" fillId="10" borderId="5" xfId="0" applyFont="1" applyFill="1" applyBorder="1" applyAlignment="1">
      <alignment horizontal="center"/>
    </xf>
    <xf numFmtId="0" fontId="38" fillId="6" borderId="0" xfId="0" applyFont="1" applyFill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50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42" fillId="9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19" fillId="0" borderId="33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30" fillId="0" borderId="3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38" fillId="11" borderId="0" xfId="0" applyFont="1" applyFill="1" applyAlignment="1">
      <alignment horizontal="right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11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78" fillId="6" borderId="13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8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76" fillId="5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4" fillId="8" borderId="2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79" fillId="0" borderId="0" xfId="0" applyFont="1" applyAlignment="1">
      <alignment horizontal="justify" vertical="center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18" fillId="9" borderId="13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9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right"/>
    </xf>
    <xf numFmtId="0" fontId="13" fillId="9" borderId="11" xfId="0" applyFont="1" applyFill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9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85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00"/>
      <color rgb="FF003300"/>
      <color rgb="FFFFFF99"/>
      <color rgb="FF0066FF"/>
      <color rgb="FF3399FF"/>
      <color rgb="FFCCFFFF"/>
      <color rgb="FF99FFCC"/>
      <color rgb="FFCC33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571501</xdr:colOff>
      <xdr:row>4</xdr:row>
      <xdr:rowOff>219075</xdr:rowOff>
    </xdr:to>
    <xdr:pic>
      <xdr:nvPicPr>
        <xdr:cNvPr id="2" name="Imatge 1" descr="G:\SC\SCI\SCP-Projectes\Concurs Carpeta 2014-15\LLiurament de premis Vilanova\logo EPSEVG UPC amb símbol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485775"/>
          <a:ext cx="48387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25"/>
  <sheetViews>
    <sheetView topLeftCell="A13" workbookViewId="0">
      <selection activeCell="A25" sqref="A25"/>
    </sheetView>
  </sheetViews>
  <sheetFormatPr baseColWidth="10" defaultColWidth="9.140625" defaultRowHeight="12.75"/>
  <sheetData>
    <row r="4" spans="1:1" ht="44.25">
      <c r="A4" s="771"/>
    </row>
    <row r="5" spans="1:1" ht="44.25">
      <c r="A5" s="771"/>
    </row>
    <row r="6" spans="1:1" ht="46.5">
      <c r="A6" s="772"/>
    </row>
    <row r="7" spans="1:1" ht="46.5">
      <c r="A7" s="772"/>
    </row>
    <row r="8" spans="1:1" ht="46.5">
      <c r="A8" s="773" t="s">
        <v>339</v>
      </c>
    </row>
    <row r="9" spans="1:1" ht="18.75">
      <c r="A9" s="774"/>
    </row>
    <row r="10" spans="1:1" ht="18.75">
      <c r="A10" s="775"/>
    </row>
    <row r="11" spans="1:1" ht="31.5">
      <c r="A11" s="776" t="s">
        <v>340</v>
      </c>
    </row>
    <row r="12" spans="1:1" ht="18.75">
      <c r="A12" s="774"/>
    </row>
    <row r="13" spans="1:1" ht="18.75">
      <c r="A13" s="775"/>
    </row>
    <row r="14" spans="1:1" ht="15.75">
      <c r="A14" s="777" t="s">
        <v>341</v>
      </c>
    </row>
    <row r="15" spans="1:1" ht="15.75">
      <c r="A15" s="778"/>
    </row>
    <row r="16" spans="1:1" ht="15.75">
      <c r="A16" s="777" t="s">
        <v>342</v>
      </c>
    </row>
    <row r="17" spans="1:1" ht="18.75">
      <c r="A17" s="775"/>
    </row>
    <row r="18" spans="1:1" ht="18.75">
      <c r="A18" s="775"/>
    </row>
    <row r="19" spans="1:1" ht="18.75">
      <c r="A19" s="775"/>
    </row>
    <row r="20" spans="1:1" ht="18.75">
      <c r="A20" s="775"/>
    </row>
    <row r="21" spans="1:1" ht="18.75">
      <c r="A21" s="775"/>
    </row>
    <row r="22" spans="1:1" ht="18.75">
      <c r="A22" s="779"/>
    </row>
    <row r="23" spans="1:1" ht="18.75">
      <c r="A23" s="780" t="s">
        <v>343</v>
      </c>
    </row>
    <row r="24" spans="1:1" ht="18.75">
      <c r="A24" s="780"/>
    </row>
    <row r="25" spans="1:1" ht="18.75">
      <c r="A25" s="780" t="s">
        <v>344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2"/>
  <sheetViews>
    <sheetView tabSelected="1" zoomScaleNormal="100" workbookViewId="0">
      <pane xSplit="7" ySplit="4" topLeftCell="W218" activePane="bottomRight" state="frozen"/>
      <selection pane="topRight" activeCell="H1" sqref="H1"/>
      <selection pane="bottomLeft" activeCell="A5" sqref="A5"/>
      <selection pane="bottomRight" activeCell="AD217" sqref="AD217"/>
    </sheetView>
  </sheetViews>
  <sheetFormatPr baseColWidth="10" defaultColWidth="11.42578125" defaultRowHeight="14.25"/>
  <cols>
    <col min="1" max="1" width="1.7109375" customWidth="1"/>
    <col min="2" max="2" width="5.140625" style="302" customWidth="1"/>
    <col min="3" max="3" width="4.5703125" style="1" customWidth="1"/>
    <col min="4" max="4" width="13.42578125" style="1" customWidth="1"/>
    <col min="5" max="5" width="8.28515625" style="153" customWidth="1"/>
    <col min="6" max="6" width="8.85546875" style="153" customWidth="1"/>
    <col min="7" max="7" width="7.42578125" style="153" customWidth="1"/>
    <col min="8" max="8" width="8" style="1" customWidth="1"/>
    <col min="9" max="9" width="7" style="582" customWidth="1"/>
    <col min="10" max="10" width="6.42578125" style="252" customWidth="1"/>
    <col min="11" max="12" width="5.85546875" style="275" customWidth="1"/>
    <col min="13" max="13" width="7.28515625" style="285" hidden="1" customWidth="1"/>
    <col min="14" max="15" width="6" style="285" hidden="1" customWidth="1"/>
    <col min="16" max="16" width="6" style="455" hidden="1" customWidth="1"/>
    <col min="17" max="17" width="6" style="441" hidden="1" customWidth="1"/>
    <col min="18" max="19" width="6" style="455" hidden="1" customWidth="1"/>
    <col min="20" max="22" width="6" style="285" hidden="1" customWidth="1"/>
    <col min="23" max="23" width="6.85546875" style="285" customWidth="1"/>
    <col min="24" max="26" width="6" style="285" customWidth="1"/>
    <col min="27" max="27" width="8.140625" style="232" customWidth="1"/>
    <col min="28" max="28" width="6" style="232" customWidth="1"/>
    <col min="29" max="33" width="5" style="232" customWidth="1"/>
    <col min="34" max="34" width="19.85546875" style="305" bestFit="1" customWidth="1"/>
    <col min="35" max="35" width="11.7109375" style="305" bestFit="1" customWidth="1"/>
    <col min="36" max="36" width="5" style="1" customWidth="1"/>
    <col min="37" max="38" width="5.7109375" style="1" customWidth="1"/>
    <col min="39" max="39" width="5.7109375" style="153" customWidth="1"/>
    <col min="40" max="45" width="5.7109375" style="1" customWidth="1"/>
    <col min="46" max="46" width="5.7109375" style="153" customWidth="1"/>
    <col min="47" max="47" width="5.7109375" style="1" customWidth="1"/>
    <col min="48" max="48" width="8.140625" style="1" hidden="1" customWidth="1"/>
    <col min="49" max="50" width="6.7109375" style="1" hidden="1" customWidth="1"/>
    <col min="51" max="51" width="6.42578125" style="507" customWidth="1"/>
    <col min="52" max="52" width="6.7109375" style="1" customWidth="1"/>
    <col min="53" max="53" width="7.85546875" style="1" customWidth="1"/>
    <col min="54" max="56" width="6.7109375" style="1" customWidth="1"/>
    <col min="57" max="57" width="5.7109375" customWidth="1"/>
    <col min="58" max="58" width="11.140625" style="1" customWidth="1"/>
    <col min="59" max="67" width="5.7109375" customWidth="1"/>
  </cols>
  <sheetData>
    <row r="1" spans="1:58" ht="27.75" customHeight="1">
      <c r="A1" s="6"/>
      <c r="B1" s="478" t="s">
        <v>347</v>
      </c>
      <c r="C1" s="2"/>
      <c r="D1" s="2"/>
      <c r="E1" s="193"/>
      <c r="F1" s="193"/>
      <c r="G1" s="193"/>
      <c r="H1" s="2"/>
      <c r="I1" s="574"/>
      <c r="J1" s="235"/>
      <c r="K1" s="258"/>
      <c r="L1" s="258"/>
      <c r="M1" s="282"/>
      <c r="N1" s="282"/>
      <c r="O1" s="282"/>
      <c r="P1" s="445"/>
      <c r="Q1" s="645"/>
      <c r="R1" s="646"/>
      <c r="S1" s="646"/>
      <c r="T1" s="647"/>
      <c r="U1" s="647"/>
      <c r="V1" s="647"/>
      <c r="W1" s="647"/>
      <c r="X1" s="647"/>
      <c r="Y1" s="647"/>
      <c r="Z1" s="647"/>
      <c r="AA1" s="648"/>
      <c r="AB1" s="648"/>
      <c r="AC1" s="648"/>
      <c r="AD1" s="648"/>
      <c r="AE1" s="648"/>
      <c r="AF1" s="648"/>
      <c r="AG1" s="648"/>
      <c r="AH1" s="786"/>
      <c r="AI1" s="787"/>
      <c r="AS1" s="160"/>
      <c r="AT1" s="161"/>
      <c r="AU1" s="5"/>
      <c r="AV1" s="5"/>
      <c r="AW1" s="5"/>
      <c r="AX1" s="5"/>
      <c r="AY1" s="502"/>
      <c r="AZ1" s="5"/>
      <c r="BA1" s="5"/>
      <c r="BB1" s="5"/>
      <c r="BC1" s="5"/>
      <c r="BD1" s="5"/>
      <c r="BE1" s="26"/>
      <c r="BF1" s="5"/>
    </row>
    <row r="2" spans="1:58" s="555" customFormat="1" ht="23.25" customHeight="1">
      <c r="A2" s="6"/>
      <c r="B2" s="557" t="s">
        <v>100</v>
      </c>
      <c r="C2" s="543"/>
      <c r="D2" s="543"/>
      <c r="E2" s="544"/>
      <c r="F2" s="544"/>
      <c r="G2" s="610" t="s">
        <v>310</v>
      </c>
      <c r="H2" s="543"/>
      <c r="I2" s="575"/>
      <c r="J2" s="610"/>
      <c r="K2" s="547"/>
      <c r="L2" s="548"/>
      <c r="M2" s="545"/>
      <c r="N2" s="545"/>
      <c r="O2" s="653"/>
      <c r="P2" s="654"/>
      <c r="Q2" s="655"/>
      <c r="R2" s="656" t="s">
        <v>312</v>
      </c>
      <c r="S2" s="654"/>
      <c r="T2" s="653"/>
      <c r="U2" s="653"/>
      <c r="V2" s="653"/>
      <c r="W2" s="653"/>
      <c r="X2" s="653"/>
      <c r="Y2" s="653"/>
      <c r="Z2" s="653"/>
      <c r="AA2" s="649"/>
      <c r="AB2" s="649"/>
      <c r="AC2" s="649"/>
      <c r="AD2" s="649"/>
      <c r="AE2" s="649"/>
      <c r="AF2" s="649"/>
      <c r="AG2" s="649"/>
      <c r="AH2" s="549"/>
      <c r="AI2" s="550"/>
      <c r="AJ2" s="606" t="s">
        <v>313</v>
      </c>
      <c r="AK2" s="161"/>
      <c r="AL2" s="161"/>
      <c r="AM2" s="609"/>
      <c r="AN2" s="161"/>
      <c r="AO2" s="161"/>
      <c r="AP2" s="161"/>
      <c r="AQ2" s="161"/>
      <c r="AR2" s="161"/>
      <c r="AS2" s="161"/>
      <c r="AT2" s="551"/>
      <c r="AU2" s="552"/>
      <c r="AV2" s="552"/>
      <c r="AW2" s="552"/>
      <c r="AX2" s="552"/>
      <c r="AY2" s="553"/>
      <c r="AZ2" s="552"/>
      <c r="BA2" s="552"/>
      <c r="BB2" s="552"/>
      <c r="BC2" s="552"/>
      <c r="BD2" s="552"/>
      <c r="BE2" s="554"/>
      <c r="BF2" s="552"/>
    </row>
    <row r="3" spans="1:58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576"/>
      <c r="J3" s="236"/>
      <c r="K3" s="259" t="s">
        <v>298</v>
      </c>
      <c r="L3" s="280"/>
      <c r="M3" s="537"/>
      <c r="N3" s="537" t="s">
        <v>262</v>
      </c>
      <c r="O3" s="537"/>
      <c r="P3" s="563" t="s">
        <v>280</v>
      </c>
      <c r="Q3" s="472"/>
      <c r="R3" s="473" t="s">
        <v>276</v>
      </c>
      <c r="S3" s="463"/>
      <c r="T3" s="569"/>
      <c r="U3" s="569" t="s">
        <v>278</v>
      </c>
      <c r="V3" s="569"/>
      <c r="W3" s="563" t="s">
        <v>307</v>
      </c>
      <c r="X3" s="472"/>
      <c r="Y3" s="462" t="s">
        <v>306</v>
      </c>
      <c r="Z3" s="463"/>
      <c r="AA3" s="650" t="s">
        <v>308</v>
      </c>
      <c r="AB3" s="651"/>
      <c r="AC3" s="651"/>
      <c r="AD3" s="563" t="s">
        <v>348</v>
      </c>
      <c r="AE3" s="472"/>
      <c r="AF3" s="462" t="s">
        <v>349</v>
      </c>
      <c r="AG3" s="463"/>
      <c r="AH3" s="147" t="s">
        <v>243</v>
      </c>
      <c r="AI3" s="148" t="s">
        <v>243</v>
      </c>
      <c r="AJ3" s="481" t="s">
        <v>8</v>
      </c>
      <c r="AK3" s="482"/>
      <c r="AL3" s="481" t="s">
        <v>3</v>
      </c>
      <c r="AM3" s="482"/>
      <c r="AN3" s="481" t="s">
        <v>0</v>
      </c>
      <c r="AO3" s="482"/>
      <c r="AP3" s="481" t="s">
        <v>1</v>
      </c>
      <c r="AQ3" s="482"/>
      <c r="AR3" s="481" t="s">
        <v>2</v>
      </c>
      <c r="AS3" s="482"/>
      <c r="AT3" s="7" t="s">
        <v>4</v>
      </c>
      <c r="AU3" s="8"/>
      <c r="AV3" s="17"/>
      <c r="AW3" s="17"/>
      <c r="AX3" s="17"/>
      <c r="AY3" s="503"/>
      <c r="AZ3" s="17"/>
      <c r="BA3" s="17"/>
      <c r="BB3" s="17"/>
      <c r="BC3" s="17"/>
      <c r="BD3" s="27"/>
      <c r="BE3" s="22"/>
      <c r="BF3"/>
    </row>
    <row r="4" spans="1:58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77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0" t="s">
        <v>249</v>
      </c>
      <c r="U4" s="570" t="s">
        <v>243</v>
      </c>
      <c r="V4" s="570" t="s">
        <v>244</v>
      </c>
      <c r="W4" s="464" t="s">
        <v>250</v>
      </c>
      <c r="X4" s="465" t="s">
        <v>245</v>
      </c>
      <c r="Y4" s="465" t="s">
        <v>243</v>
      </c>
      <c r="Z4" s="466" t="s">
        <v>244</v>
      </c>
      <c r="AA4" s="652" t="s">
        <v>309</v>
      </c>
      <c r="AB4" s="652" t="s">
        <v>243</v>
      </c>
      <c r="AC4" s="652" t="s">
        <v>244</v>
      </c>
      <c r="AD4" s="465" t="s">
        <v>250</v>
      </c>
      <c r="AE4" s="465" t="s">
        <v>245</v>
      </c>
      <c r="AF4" s="465" t="s">
        <v>243</v>
      </c>
      <c r="AG4" s="466" t="s">
        <v>244</v>
      </c>
      <c r="AH4" s="194" t="s">
        <v>101</v>
      </c>
      <c r="AI4" s="194" t="s">
        <v>102</v>
      </c>
      <c r="AJ4" s="483" t="s">
        <v>9</v>
      </c>
      <c r="AK4" s="484" t="s">
        <v>10</v>
      </c>
      <c r="AL4" s="485" t="s">
        <v>6</v>
      </c>
      <c r="AM4" s="486" t="s">
        <v>7</v>
      </c>
      <c r="AN4" s="485" t="s">
        <v>6</v>
      </c>
      <c r="AO4" s="486" t="s">
        <v>7</v>
      </c>
      <c r="AP4" s="485" t="s">
        <v>6</v>
      </c>
      <c r="AQ4" s="486" t="s">
        <v>7</v>
      </c>
      <c r="AR4" s="485" t="s">
        <v>6</v>
      </c>
      <c r="AS4" s="486" t="s">
        <v>7</v>
      </c>
      <c r="AT4" s="10" t="s">
        <v>9</v>
      </c>
      <c r="AU4" s="11" t="s">
        <v>10</v>
      </c>
      <c r="AV4" s="18"/>
      <c r="AW4" s="18"/>
      <c r="AX4" s="18"/>
      <c r="AY4" s="504"/>
      <c r="AZ4" s="18"/>
      <c r="BA4" s="18"/>
      <c r="BB4" s="18"/>
      <c r="BC4" s="18"/>
      <c r="BD4" s="27"/>
      <c r="BE4" s="22"/>
      <c r="BF4"/>
    </row>
    <row r="5" spans="1:58" ht="15.95" customHeight="1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258</v>
      </c>
      <c r="X5" s="432">
        <v>44</v>
      </c>
      <c r="Y5" s="432">
        <v>5</v>
      </c>
      <c r="Z5" s="432">
        <v>0</v>
      </c>
      <c r="AA5" s="589">
        <v>280</v>
      </c>
      <c r="AB5" s="590">
        <v>5</v>
      </c>
      <c r="AC5" s="590">
        <v>0</v>
      </c>
      <c r="AD5" s="432">
        <v>277</v>
      </c>
      <c r="AE5" s="432">
        <v>44</v>
      </c>
      <c r="AF5" s="432">
        <v>5</v>
      </c>
      <c r="AG5" s="432">
        <v>0</v>
      </c>
      <c r="AH5" s="138" t="s">
        <v>103</v>
      </c>
      <c r="AI5" s="40" t="s">
        <v>104</v>
      </c>
      <c r="AJ5" s="41">
        <f t="shared" ref="AJ5:AK9" si="0">AL5+AN5+AP5+AR5</f>
        <v>5</v>
      </c>
      <c r="AK5" s="49">
        <f t="shared" si="0"/>
        <v>0</v>
      </c>
      <c r="AL5" s="138">
        <v>2</v>
      </c>
      <c r="AM5" s="220">
        <v>0</v>
      </c>
      <c r="AN5" s="138">
        <v>1</v>
      </c>
      <c r="AO5" s="220">
        <v>0</v>
      </c>
      <c r="AP5" s="138">
        <v>1</v>
      </c>
      <c r="AQ5" s="220">
        <v>0</v>
      </c>
      <c r="AR5" s="138">
        <v>1</v>
      </c>
      <c r="AS5" s="220">
        <v>0</v>
      </c>
      <c r="AT5" s="195"/>
      <c r="AU5" s="661"/>
      <c r="AV5" s="17"/>
      <c r="AW5" s="17"/>
      <c r="AX5" s="17"/>
      <c r="AY5" s="503"/>
      <c r="AZ5" s="17"/>
      <c r="BA5" s="17"/>
      <c r="BB5" s="17"/>
      <c r="BC5" s="17"/>
      <c r="BD5" s="27"/>
      <c r="BE5" s="22"/>
      <c r="BF5"/>
    </row>
    <row r="6" spans="1:58" ht="15.95" customHeight="1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261</v>
      </c>
      <c r="X6" s="140">
        <v>53</v>
      </c>
      <c r="Y6" s="140">
        <v>5</v>
      </c>
      <c r="Z6" s="140">
        <v>13</v>
      </c>
      <c r="AA6" s="487">
        <f>AC6*G6</f>
        <v>280</v>
      </c>
      <c r="AB6" s="487">
        <v>5</v>
      </c>
      <c r="AC6" s="607">
        <v>14</v>
      </c>
      <c r="AD6" s="140">
        <v>263</v>
      </c>
      <c r="AE6" s="140">
        <v>31</v>
      </c>
      <c r="AF6" s="140">
        <v>5</v>
      </c>
      <c r="AG6" s="140">
        <v>14</v>
      </c>
      <c r="AH6" s="139" t="s">
        <v>103</v>
      </c>
      <c r="AI6" s="47" t="s">
        <v>104</v>
      </c>
      <c r="AJ6" s="48">
        <f t="shared" si="0"/>
        <v>5</v>
      </c>
      <c r="AK6" s="49">
        <f t="shared" si="0"/>
        <v>14</v>
      </c>
      <c r="AL6" s="139">
        <v>2</v>
      </c>
      <c r="AM6" s="158">
        <v>5</v>
      </c>
      <c r="AN6" s="139">
        <v>1</v>
      </c>
      <c r="AO6" s="158">
        <v>3</v>
      </c>
      <c r="AP6" s="139">
        <v>1</v>
      </c>
      <c r="AQ6" s="158">
        <v>3</v>
      </c>
      <c r="AR6" s="139">
        <v>1</v>
      </c>
      <c r="AS6" s="158">
        <v>3</v>
      </c>
      <c r="AT6" s="98"/>
      <c r="AU6" s="662"/>
      <c r="AV6" s="17"/>
      <c r="AW6" s="17"/>
      <c r="AX6" s="17"/>
      <c r="AY6" s="503"/>
      <c r="AZ6" s="17"/>
      <c r="BA6" s="17"/>
      <c r="BB6" s="17"/>
      <c r="BC6" s="17"/>
      <c r="BD6" s="27"/>
      <c r="BE6" s="22"/>
      <c r="BF6"/>
    </row>
    <row r="7" spans="1:58" ht="15.95" customHeight="1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223</v>
      </c>
      <c r="X7" s="140">
        <v>15</v>
      </c>
      <c r="Y7" s="140">
        <v>5</v>
      </c>
      <c r="Z7" s="140">
        <v>14</v>
      </c>
      <c r="AA7" s="487">
        <f>AC7*G7</f>
        <v>240</v>
      </c>
      <c r="AB7" s="487">
        <v>5</v>
      </c>
      <c r="AC7" s="611">
        <v>12</v>
      </c>
      <c r="AD7" s="140">
        <v>240</v>
      </c>
      <c r="AE7" s="140">
        <v>10</v>
      </c>
      <c r="AF7" s="140">
        <v>5</v>
      </c>
      <c r="AG7" s="409">
        <v>14</v>
      </c>
      <c r="AH7" s="139" t="s">
        <v>103</v>
      </c>
      <c r="AI7" s="47" t="s">
        <v>104</v>
      </c>
      <c r="AJ7" s="48">
        <f t="shared" si="0"/>
        <v>5</v>
      </c>
      <c r="AK7" s="720">
        <f t="shared" si="0"/>
        <v>14</v>
      </c>
      <c r="AL7" s="139">
        <v>2</v>
      </c>
      <c r="AM7" s="158">
        <v>5</v>
      </c>
      <c r="AN7" s="139">
        <v>1</v>
      </c>
      <c r="AO7" s="350">
        <v>5</v>
      </c>
      <c r="AP7" s="139">
        <v>1</v>
      </c>
      <c r="AQ7" s="158">
        <v>2</v>
      </c>
      <c r="AR7" s="139">
        <v>1</v>
      </c>
      <c r="AS7" s="158">
        <v>2</v>
      </c>
      <c r="AT7" s="98"/>
      <c r="AU7" s="662"/>
      <c r="AV7" s="17"/>
      <c r="AW7" s="17"/>
      <c r="AX7" s="17"/>
      <c r="AY7" s="503"/>
      <c r="AZ7" s="17"/>
      <c r="BA7" s="17"/>
      <c r="BB7" s="17"/>
      <c r="BC7" s="17"/>
      <c r="BD7" s="27"/>
      <c r="BE7" s="22"/>
      <c r="BF7"/>
    </row>
    <row r="8" spans="1:58" ht="15.95" customHeight="1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226</v>
      </c>
      <c r="X8" s="140">
        <v>4</v>
      </c>
      <c r="Y8" s="140">
        <v>5</v>
      </c>
      <c r="Z8" s="140">
        <v>13</v>
      </c>
      <c r="AA8" s="487">
        <f>AC8*G8</f>
        <v>240</v>
      </c>
      <c r="AB8" s="487">
        <v>5</v>
      </c>
      <c r="AC8" s="611">
        <v>12</v>
      </c>
      <c r="AD8" s="140">
        <v>236</v>
      </c>
      <c r="AE8" s="140">
        <v>3</v>
      </c>
      <c r="AF8" s="140">
        <v>5</v>
      </c>
      <c r="AG8" s="140">
        <v>12</v>
      </c>
      <c r="AH8" s="139" t="s">
        <v>103</v>
      </c>
      <c r="AI8" s="47" t="s">
        <v>104</v>
      </c>
      <c r="AJ8" s="48">
        <f t="shared" si="0"/>
        <v>5</v>
      </c>
      <c r="AK8" s="49">
        <f t="shared" si="0"/>
        <v>12</v>
      </c>
      <c r="AL8" s="139">
        <v>2</v>
      </c>
      <c r="AM8" s="158">
        <v>5</v>
      </c>
      <c r="AN8" s="139">
        <v>1</v>
      </c>
      <c r="AO8" s="158">
        <v>3</v>
      </c>
      <c r="AP8" s="139">
        <v>1</v>
      </c>
      <c r="AQ8" s="158">
        <v>2</v>
      </c>
      <c r="AR8" s="139">
        <v>1</v>
      </c>
      <c r="AS8" s="158">
        <v>2</v>
      </c>
      <c r="AT8" s="98"/>
      <c r="AU8" s="662"/>
      <c r="AV8" s="17"/>
      <c r="AW8" s="17"/>
      <c r="AX8" s="17"/>
      <c r="AY8" s="503"/>
      <c r="AZ8" s="17"/>
      <c r="BA8" s="17"/>
      <c r="BB8" s="17"/>
      <c r="BC8" s="17"/>
      <c r="BD8" s="27"/>
      <c r="BE8" s="22"/>
      <c r="BF8"/>
    </row>
    <row r="9" spans="1:58" ht="15.95" customHeight="1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208</v>
      </c>
      <c r="X9" s="140">
        <v>16</v>
      </c>
      <c r="Y9" s="140">
        <v>5</v>
      </c>
      <c r="Z9" s="140">
        <v>12</v>
      </c>
      <c r="AA9" s="487">
        <f>AC9*G9</f>
        <v>240</v>
      </c>
      <c r="AB9" s="487">
        <v>5</v>
      </c>
      <c r="AC9" s="487">
        <v>12</v>
      </c>
      <c r="AD9" s="140">
        <v>221</v>
      </c>
      <c r="AE9" s="140">
        <v>10</v>
      </c>
      <c r="AF9" s="140">
        <v>5</v>
      </c>
      <c r="AG9" s="140">
        <v>12</v>
      </c>
      <c r="AH9" s="139" t="s">
        <v>103</v>
      </c>
      <c r="AI9" s="47" t="s">
        <v>104</v>
      </c>
      <c r="AJ9" s="48">
        <f t="shared" si="0"/>
        <v>5</v>
      </c>
      <c r="AK9" s="49">
        <f t="shared" si="0"/>
        <v>12</v>
      </c>
      <c r="AL9" s="139">
        <v>2</v>
      </c>
      <c r="AM9" s="158">
        <v>5</v>
      </c>
      <c r="AN9" s="139">
        <v>1</v>
      </c>
      <c r="AO9" s="158">
        <v>3</v>
      </c>
      <c r="AP9" s="139">
        <v>1</v>
      </c>
      <c r="AQ9" s="158">
        <v>2</v>
      </c>
      <c r="AR9" s="139">
        <v>1</v>
      </c>
      <c r="AS9" s="158">
        <v>2</v>
      </c>
      <c r="AT9" s="98"/>
      <c r="AU9" s="662"/>
      <c r="AV9" s="17"/>
      <c r="AW9" s="17"/>
      <c r="AX9" s="17"/>
      <c r="AY9" s="503"/>
      <c r="AZ9" s="17"/>
      <c r="BA9" s="17"/>
      <c r="BB9" s="17"/>
      <c r="BC9" s="17"/>
      <c r="BD9" s="27"/>
      <c r="BE9" s="22"/>
      <c r="BF9"/>
    </row>
    <row r="10" spans="1:58" s="16" customFormat="1" ht="15.95" customHeight="1">
      <c r="B10" s="290"/>
      <c r="C10" s="52"/>
      <c r="D10" s="53"/>
      <c r="E10" s="571">
        <f>SUM(E5:E9)/5</f>
        <v>2.9</v>
      </c>
      <c r="F10" s="571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591"/>
      <c r="AB10" s="591"/>
      <c r="AC10" s="591"/>
      <c r="AD10" s="591"/>
      <c r="AE10" s="591"/>
      <c r="AF10" s="591"/>
      <c r="AG10" s="591"/>
      <c r="AH10" s="304"/>
      <c r="AI10" s="304"/>
      <c r="AJ10" s="36"/>
      <c r="AK10" s="36"/>
      <c r="AL10" s="35"/>
      <c r="AM10" s="198"/>
      <c r="AN10" s="35"/>
      <c r="AO10" s="35"/>
      <c r="AP10" s="35"/>
      <c r="AQ10" s="35"/>
      <c r="AR10" s="35"/>
      <c r="AS10" s="35"/>
      <c r="AT10" s="35"/>
      <c r="AU10" s="35"/>
      <c r="AV10" s="28"/>
      <c r="AW10" s="28"/>
      <c r="AX10" s="28"/>
      <c r="AY10" s="503"/>
      <c r="AZ10" s="28"/>
      <c r="BA10" s="28"/>
      <c r="BB10" s="28"/>
      <c r="BC10" s="28"/>
      <c r="BD10" s="29"/>
      <c r="BE10" s="30"/>
    </row>
    <row r="11" spans="1:58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>
        <v>66</v>
      </c>
      <c r="X11" s="139">
        <v>61</v>
      </c>
      <c r="Y11" s="139">
        <v>2</v>
      </c>
      <c r="Z11" s="139">
        <v>0</v>
      </c>
      <c r="AA11" s="487">
        <v>80</v>
      </c>
      <c r="AB11" s="487">
        <v>2</v>
      </c>
      <c r="AC11" s="487">
        <v>0</v>
      </c>
      <c r="AD11" s="487"/>
      <c r="AE11" s="487"/>
      <c r="AF11" s="487"/>
      <c r="AG11" s="487"/>
      <c r="AH11" s="140" t="s">
        <v>106</v>
      </c>
      <c r="AI11" s="140" t="s">
        <v>105</v>
      </c>
      <c r="AJ11" s="57">
        <f>AL11+AN11+AP11+AR11</f>
        <v>2</v>
      </c>
      <c r="AK11" s="58">
        <f t="shared" ref="AJ11:AK15" si="1">AM11+AO11+AQ11+AS11</f>
        <v>0</v>
      </c>
      <c r="AL11" s="59">
        <v>1</v>
      </c>
      <c r="AM11" s="60">
        <v>0</v>
      </c>
      <c r="AN11" s="59">
        <v>0.5</v>
      </c>
      <c r="AO11" s="60">
        <v>0</v>
      </c>
      <c r="AP11" s="59">
        <v>0.25</v>
      </c>
      <c r="AQ11" s="60">
        <v>0</v>
      </c>
      <c r="AR11" s="59">
        <v>0.25</v>
      </c>
      <c r="AS11" s="60">
        <v>0</v>
      </c>
      <c r="AT11" s="76"/>
      <c r="AU11" s="663"/>
      <c r="AV11" s="33"/>
      <c r="AW11" s="33"/>
      <c r="AX11" s="33"/>
      <c r="AY11" s="503"/>
      <c r="AZ11" s="33"/>
      <c r="BA11" s="33"/>
      <c r="BB11" s="33"/>
      <c r="BC11" s="33"/>
      <c r="BD11" s="34"/>
      <c r="BE11" s="31"/>
    </row>
    <row r="12" spans="1:58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>
        <v>93</v>
      </c>
      <c r="X12" s="139">
        <v>88</v>
      </c>
      <c r="Y12" s="139">
        <v>2</v>
      </c>
      <c r="Z12" s="139">
        <v>5</v>
      </c>
      <c r="AA12" s="487">
        <f>AC12*G12</f>
        <v>100</v>
      </c>
      <c r="AB12" s="487">
        <v>2</v>
      </c>
      <c r="AC12" s="487">
        <v>5</v>
      </c>
      <c r="AD12" s="487"/>
      <c r="AE12" s="487"/>
      <c r="AF12" s="487"/>
      <c r="AG12" s="487"/>
      <c r="AH12" s="140" t="s">
        <v>106</v>
      </c>
      <c r="AI12" s="140" t="s">
        <v>105</v>
      </c>
      <c r="AJ12" s="57">
        <f>AL12+AN12+AP12+AR12</f>
        <v>2</v>
      </c>
      <c r="AK12" s="58">
        <f t="shared" si="1"/>
        <v>5</v>
      </c>
      <c r="AL12" s="59">
        <v>1</v>
      </c>
      <c r="AM12" s="60">
        <v>2</v>
      </c>
      <c r="AN12" s="59">
        <v>0.5</v>
      </c>
      <c r="AO12" s="60">
        <v>1</v>
      </c>
      <c r="AP12" s="59">
        <v>0.25</v>
      </c>
      <c r="AQ12" s="60">
        <v>1</v>
      </c>
      <c r="AR12" s="59">
        <v>0.25</v>
      </c>
      <c r="AS12" s="60">
        <v>1</v>
      </c>
      <c r="AT12" s="76"/>
      <c r="AU12" s="663"/>
      <c r="AV12" s="33"/>
      <c r="AW12" s="33"/>
      <c r="AX12" s="33"/>
      <c r="AY12" s="503"/>
      <c r="AZ12" s="33"/>
      <c r="BA12" s="33"/>
      <c r="BB12" s="33"/>
      <c r="BC12" s="33"/>
      <c r="BD12" s="34"/>
      <c r="BE12" s="31"/>
    </row>
    <row r="13" spans="1:58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>
        <v>89</v>
      </c>
      <c r="X13" s="139">
        <v>77</v>
      </c>
      <c r="Y13" s="139">
        <v>3</v>
      </c>
      <c r="Z13" s="139">
        <v>6</v>
      </c>
      <c r="AA13" s="487">
        <f>AC13*G13</f>
        <v>100</v>
      </c>
      <c r="AB13" s="611">
        <v>2</v>
      </c>
      <c r="AC13" s="611">
        <v>5</v>
      </c>
      <c r="AD13" s="611"/>
      <c r="AE13" s="611"/>
      <c r="AF13" s="611"/>
      <c r="AG13" s="611"/>
      <c r="AH13" s="140" t="s">
        <v>106</v>
      </c>
      <c r="AI13" s="140" t="s">
        <v>105</v>
      </c>
      <c r="AJ13" s="57">
        <f t="shared" si="1"/>
        <v>2</v>
      </c>
      <c r="AK13" s="58">
        <f t="shared" si="1"/>
        <v>5</v>
      </c>
      <c r="AL13" s="59">
        <v>1</v>
      </c>
      <c r="AM13" s="60">
        <v>2</v>
      </c>
      <c r="AN13" s="531">
        <v>0.5</v>
      </c>
      <c r="AO13" s="532">
        <v>1</v>
      </c>
      <c r="AP13" s="531">
        <v>0.25</v>
      </c>
      <c r="AQ13" s="532">
        <v>1</v>
      </c>
      <c r="AR13" s="531">
        <v>0.25</v>
      </c>
      <c r="AS13" s="532">
        <v>1</v>
      </c>
      <c r="AT13" s="76"/>
      <c r="AU13" s="663"/>
      <c r="AV13" s="33"/>
      <c r="AW13" s="33"/>
      <c r="AX13" s="33"/>
      <c r="AY13" s="503"/>
      <c r="AZ13" s="33"/>
      <c r="BA13" s="33"/>
      <c r="BB13" s="33"/>
      <c r="BC13" s="33"/>
      <c r="BD13" s="34"/>
      <c r="BE13" s="31"/>
    </row>
    <row r="14" spans="1:58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>
        <v>22</v>
      </c>
      <c r="X14" s="139">
        <v>13</v>
      </c>
      <c r="Y14" s="139">
        <v>1</v>
      </c>
      <c r="Z14" s="139">
        <v>2</v>
      </c>
      <c r="AA14" s="487">
        <f>AC14*G14</f>
        <v>40</v>
      </c>
      <c r="AB14" s="487">
        <v>1</v>
      </c>
      <c r="AC14" s="487">
        <v>2</v>
      </c>
      <c r="AD14" s="487"/>
      <c r="AE14" s="487"/>
      <c r="AF14" s="487"/>
      <c r="AG14" s="487"/>
      <c r="AH14" s="140"/>
      <c r="AI14" s="140" t="s">
        <v>105</v>
      </c>
      <c r="AJ14" s="57">
        <f t="shared" si="1"/>
        <v>1</v>
      </c>
      <c r="AK14" s="58">
        <f t="shared" si="1"/>
        <v>2</v>
      </c>
      <c r="AL14" s="59">
        <v>0.33</v>
      </c>
      <c r="AM14" s="60">
        <v>0.5</v>
      </c>
      <c r="AN14" s="59">
        <v>0.33</v>
      </c>
      <c r="AO14" s="60">
        <v>0.5</v>
      </c>
      <c r="AP14" s="59">
        <v>0.17</v>
      </c>
      <c r="AQ14" s="60">
        <v>0.5</v>
      </c>
      <c r="AR14" s="59">
        <v>0.17</v>
      </c>
      <c r="AS14" s="60">
        <v>0.5</v>
      </c>
      <c r="AT14" s="76"/>
      <c r="AU14" s="663"/>
      <c r="AV14" s="33"/>
      <c r="AW14" s="33"/>
      <c r="AX14" s="33"/>
      <c r="AY14" s="503"/>
      <c r="AZ14" s="33"/>
      <c r="BA14" s="33"/>
      <c r="BB14" s="33"/>
      <c r="BC14" s="33"/>
      <c r="BD14" s="34"/>
      <c r="BE14" s="31"/>
    </row>
    <row r="15" spans="1:58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>
        <v>31</v>
      </c>
      <c r="X15" s="139">
        <v>24</v>
      </c>
      <c r="Y15" s="139">
        <v>1</v>
      </c>
      <c r="Z15" s="139">
        <v>3</v>
      </c>
      <c r="AA15" s="487">
        <f>AC15*G15</f>
        <v>60</v>
      </c>
      <c r="AB15" s="487">
        <v>1</v>
      </c>
      <c r="AC15" s="487">
        <v>3</v>
      </c>
      <c r="AD15" s="487"/>
      <c r="AE15" s="487"/>
      <c r="AF15" s="487"/>
      <c r="AG15" s="487"/>
      <c r="AH15" s="140"/>
      <c r="AI15" s="140" t="s">
        <v>105</v>
      </c>
      <c r="AJ15" s="57">
        <f t="shared" si="1"/>
        <v>1</v>
      </c>
      <c r="AK15" s="58">
        <f t="shared" si="1"/>
        <v>3</v>
      </c>
      <c r="AL15" s="59">
        <v>0.33</v>
      </c>
      <c r="AM15" s="60">
        <v>1</v>
      </c>
      <c r="AN15" s="59">
        <v>0.33</v>
      </c>
      <c r="AO15" s="60">
        <v>1</v>
      </c>
      <c r="AP15" s="59">
        <v>0.17</v>
      </c>
      <c r="AQ15" s="60">
        <v>0.5</v>
      </c>
      <c r="AR15" s="59">
        <v>0.17</v>
      </c>
      <c r="AS15" s="60">
        <v>0.5</v>
      </c>
      <c r="AT15" s="76"/>
      <c r="AU15" s="663"/>
      <c r="AV15" s="33"/>
      <c r="AW15" s="33"/>
      <c r="AX15" s="33"/>
      <c r="AY15" s="503"/>
      <c r="AZ15" s="33"/>
      <c r="BA15" s="33"/>
      <c r="BB15" s="33"/>
      <c r="BC15" s="33"/>
      <c r="BD15" s="34"/>
      <c r="BE15" s="31"/>
    </row>
    <row r="16" spans="1:58" ht="15.95" customHeight="1">
      <c r="B16" s="290"/>
      <c r="C16" s="52"/>
      <c r="D16" s="53"/>
      <c r="E16" s="571">
        <f>SUM(E11:E15)/5</f>
        <v>2.9</v>
      </c>
      <c r="F16" s="571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591"/>
      <c r="AB16" s="591"/>
      <c r="AC16" s="591"/>
      <c r="AD16" s="591"/>
      <c r="AE16" s="591"/>
      <c r="AF16" s="591"/>
      <c r="AG16" s="591"/>
      <c r="AH16" s="304"/>
      <c r="AI16" s="304"/>
      <c r="AJ16" s="36"/>
      <c r="AK16" s="36"/>
      <c r="AL16" s="35"/>
      <c r="AM16" s="198"/>
      <c r="AN16" s="35"/>
      <c r="AO16" s="35"/>
      <c r="AP16" s="35"/>
      <c r="AQ16" s="35"/>
      <c r="AR16" s="35"/>
      <c r="AS16" s="35"/>
      <c r="AT16" s="35"/>
      <c r="AU16" s="35"/>
      <c r="AV16" s="19"/>
      <c r="AW16" s="19"/>
      <c r="AX16" s="19"/>
      <c r="AY16" s="503"/>
      <c r="AZ16" s="19"/>
      <c r="BA16" s="19"/>
      <c r="BB16" s="19"/>
      <c r="BC16" s="19"/>
      <c r="BD16" s="27"/>
      <c r="BE16" s="22"/>
      <c r="BF16"/>
    </row>
    <row r="17" spans="2:58" ht="15.95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60</v>
      </c>
      <c r="X17" s="140">
        <v>25</v>
      </c>
      <c r="Y17" s="140">
        <v>2</v>
      </c>
      <c r="Z17" s="140">
        <v>5</v>
      </c>
      <c r="AA17" s="487">
        <f t="shared" ref="AA17:AA23" si="2">AC17*G17</f>
        <v>80</v>
      </c>
      <c r="AB17" s="487">
        <v>2</v>
      </c>
      <c r="AC17" s="611">
        <v>4</v>
      </c>
      <c r="AD17" s="140">
        <v>67</v>
      </c>
      <c r="AE17" s="140">
        <v>25</v>
      </c>
      <c r="AF17" s="140">
        <v>2</v>
      </c>
      <c r="AG17" s="140">
        <v>4</v>
      </c>
      <c r="AH17" s="139" t="s">
        <v>108</v>
      </c>
      <c r="AI17" s="139" t="s">
        <v>107</v>
      </c>
      <c r="AJ17" s="48">
        <f>AL17+AN17+AP17+AR17</f>
        <v>2</v>
      </c>
      <c r="AK17" s="49">
        <f>+AM17+AO17+AQ17+AS17</f>
        <v>4</v>
      </c>
      <c r="AL17" s="50">
        <v>0.8</v>
      </c>
      <c r="AM17" s="51">
        <v>1.5</v>
      </c>
      <c r="AN17" s="50">
        <v>0.4</v>
      </c>
      <c r="AO17" s="51">
        <v>1.5</v>
      </c>
      <c r="AP17" s="50">
        <v>0.4</v>
      </c>
      <c r="AQ17" s="51">
        <v>0.5</v>
      </c>
      <c r="AR17" s="50">
        <v>0.4</v>
      </c>
      <c r="AS17" s="51">
        <v>0.5</v>
      </c>
      <c r="AT17" s="98"/>
      <c r="AU17" s="662"/>
      <c r="AV17" s="19"/>
      <c r="AW17" s="19"/>
      <c r="AX17" s="19"/>
      <c r="AY17" s="503"/>
      <c r="AZ17" s="19"/>
      <c r="BA17" s="19"/>
      <c r="BB17" s="19"/>
      <c r="BC17" s="19"/>
      <c r="BD17" s="27"/>
      <c r="BE17" s="22"/>
      <c r="BF17"/>
    </row>
    <row r="18" spans="2:58" ht="15.95" customHeight="1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140">
        <v>64</v>
      </c>
      <c r="X18" s="140">
        <v>33</v>
      </c>
      <c r="Y18" s="140">
        <v>2</v>
      </c>
      <c r="Z18" s="140">
        <v>4</v>
      </c>
      <c r="AA18" s="487">
        <f t="shared" si="2"/>
        <v>80</v>
      </c>
      <c r="AB18" s="487">
        <v>2</v>
      </c>
      <c r="AC18" s="487">
        <v>4</v>
      </c>
      <c r="AD18" s="57">
        <v>93</v>
      </c>
      <c r="AE18" s="140">
        <v>74</v>
      </c>
      <c r="AF18" s="140">
        <v>2</v>
      </c>
      <c r="AG18" s="57">
        <v>4</v>
      </c>
      <c r="AH18" s="139" t="s">
        <v>108</v>
      </c>
      <c r="AI18" s="139" t="s">
        <v>107</v>
      </c>
      <c r="AJ18" s="48">
        <f>AL18+AN18+AP18+AR18</f>
        <v>2</v>
      </c>
      <c r="AK18" s="49">
        <f>+AM18+AO18+AQ18+AS18</f>
        <v>4</v>
      </c>
      <c r="AL18" s="50">
        <v>0.8</v>
      </c>
      <c r="AM18" s="212">
        <v>1.5</v>
      </c>
      <c r="AN18" s="213">
        <v>0.4</v>
      </c>
      <c r="AO18" s="212">
        <v>1.5</v>
      </c>
      <c r="AP18" s="50">
        <v>0.4</v>
      </c>
      <c r="AQ18" s="51">
        <v>0.5</v>
      </c>
      <c r="AR18" s="50">
        <v>0.4</v>
      </c>
      <c r="AS18" s="51">
        <v>0.5</v>
      </c>
      <c r="AT18" s="197"/>
      <c r="AU18" s="664"/>
      <c r="AV18" s="19"/>
      <c r="AW18" s="19"/>
      <c r="AX18" s="19"/>
      <c r="AY18" s="503"/>
      <c r="AZ18" s="19"/>
      <c r="BA18" s="19"/>
      <c r="BB18" s="19"/>
      <c r="BC18" s="19"/>
      <c r="BD18" s="27"/>
      <c r="BE18" s="22"/>
      <c r="BF18"/>
    </row>
    <row r="19" spans="2:58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487">
        <f t="shared" si="2"/>
        <v>105</v>
      </c>
      <c r="AB19" s="487">
        <v>2</v>
      </c>
      <c r="AC19" s="611">
        <v>7</v>
      </c>
      <c r="AD19" s="140">
        <v>87</v>
      </c>
      <c r="AE19" s="140">
        <v>48</v>
      </c>
      <c r="AF19" s="140">
        <v>2</v>
      </c>
      <c r="AG19" s="140">
        <v>7</v>
      </c>
      <c r="AH19" s="139" t="s">
        <v>108</v>
      </c>
      <c r="AI19" s="139" t="s">
        <v>116</v>
      </c>
      <c r="AJ19" s="48">
        <f>AL19+AN19+AP19+AR19</f>
        <v>2</v>
      </c>
      <c r="AK19" s="49">
        <f>+AM19+AO19+AQ19+AS19</f>
        <v>7</v>
      </c>
      <c r="AL19" s="50">
        <v>1</v>
      </c>
      <c r="AM19" s="212">
        <v>3</v>
      </c>
      <c r="AN19" s="213">
        <v>0.34</v>
      </c>
      <c r="AO19" s="212">
        <v>2</v>
      </c>
      <c r="AP19" s="50">
        <v>0.33</v>
      </c>
      <c r="AQ19" s="51">
        <v>1</v>
      </c>
      <c r="AR19" s="50">
        <v>0.33</v>
      </c>
      <c r="AS19" s="51">
        <v>1</v>
      </c>
      <c r="AT19" s="665"/>
      <c r="AU19" s="664"/>
      <c r="AV19" s="19"/>
      <c r="AW19" s="19"/>
      <c r="AX19" s="19"/>
      <c r="AY19" s="503"/>
      <c r="AZ19" s="19"/>
      <c r="BA19" s="19"/>
      <c r="BB19" s="19"/>
      <c r="BC19" s="19"/>
      <c r="BD19" s="27"/>
      <c r="BE19" s="22"/>
      <c r="BF19"/>
    </row>
    <row r="20" spans="2:58" ht="15.95" customHeight="1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488">
        <f t="shared" si="2"/>
        <v>80</v>
      </c>
      <c r="AB20" s="488">
        <v>2</v>
      </c>
      <c r="AC20" s="488">
        <v>4</v>
      </c>
      <c r="AD20" s="93">
        <v>69</v>
      </c>
      <c r="AE20" s="93">
        <v>33</v>
      </c>
      <c r="AF20" s="93">
        <v>2</v>
      </c>
      <c r="AG20" s="93">
        <v>4</v>
      </c>
      <c r="AH20" s="141" t="s">
        <v>108</v>
      </c>
      <c r="AI20" s="141" t="s">
        <v>107</v>
      </c>
      <c r="AJ20" s="62">
        <f>AN20+AP20+AR20</f>
        <v>2</v>
      </c>
      <c r="AK20" s="63">
        <f>AO20+AQ20+AS20</f>
        <v>4</v>
      </c>
      <c r="AL20" s="64"/>
      <c r="AM20" s="65"/>
      <c r="AN20" s="66">
        <v>1</v>
      </c>
      <c r="AO20" s="67">
        <v>2</v>
      </c>
      <c r="AP20" s="66">
        <v>0.5</v>
      </c>
      <c r="AQ20" s="67">
        <v>1</v>
      </c>
      <c r="AR20" s="66">
        <v>0.5</v>
      </c>
      <c r="AS20" s="67">
        <v>1</v>
      </c>
      <c r="AT20" s="666"/>
      <c r="AU20" s="664"/>
      <c r="AV20" s="19"/>
      <c r="AW20" s="19"/>
      <c r="AX20" s="17"/>
      <c r="AY20" s="503"/>
      <c r="AZ20" s="17"/>
      <c r="BA20" s="17"/>
      <c r="BB20" s="17"/>
      <c r="BC20" s="17"/>
      <c r="BD20" s="27"/>
      <c r="BE20" s="22"/>
      <c r="BF20"/>
    </row>
    <row r="21" spans="2:58" ht="15.95" customHeight="1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488">
        <f t="shared" si="2"/>
        <v>60</v>
      </c>
      <c r="AB21" s="488">
        <v>1</v>
      </c>
      <c r="AC21" s="488">
        <v>3</v>
      </c>
      <c r="AD21" s="93">
        <v>34</v>
      </c>
      <c r="AE21" s="93">
        <v>7</v>
      </c>
      <c r="AF21" s="93">
        <v>1</v>
      </c>
      <c r="AG21" s="93">
        <v>3</v>
      </c>
      <c r="AH21" s="141"/>
      <c r="AI21" s="141" t="s">
        <v>107</v>
      </c>
      <c r="AJ21" s="62">
        <f>AN21+AP21+AR21</f>
        <v>1</v>
      </c>
      <c r="AK21" s="63">
        <f>AO21+AQ21+AS21</f>
        <v>3</v>
      </c>
      <c r="AL21" s="64"/>
      <c r="AM21" s="65"/>
      <c r="AN21" s="66">
        <v>0.34</v>
      </c>
      <c r="AO21" s="67">
        <v>1</v>
      </c>
      <c r="AP21" s="66">
        <v>0.33</v>
      </c>
      <c r="AQ21" s="67">
        <v>1</v>
      </c>
      <c r="AR21" s="66">
        <v>0.33</v>
      </c>
      <c r="AS21" s="67">
        <v>1</v>
      </c>
      <c r="AT21" s="98"/>
      <c r="AU21" s="662"/>
      <c r="AV21" s="17"/>
      <c r="AW21" s="17"/>
      <c r="AX21" s="17"/>
      <c r="AY21" s="503"/>
      <c r="AZ21" s="17"/>
      <c r="BA21" s="17"/>
      <c r="BB21" s="17"/>
      <c r="BC21" s="17"/>
      <c r="BD21" s="27"/>
      <c r="BE21" s="22"/>
      <c r="BF21"/>
    </row>
    <row r="22" spans="2:58" ht="15.95" customHeight="1">
      <c r="B22" s="289"/>
      <c r="C22" s="46"/>
      <c r="D22" s="46" t="s">
        <v>24</v>
      </c>
      <c r="E22" s="98">
        <v>3</v>
      </c>
      <c r="F22" s="98">
        <v>1</v>
      </c>
      <c r="G22" s="168">
        <v>15</v>
      </c>
      <c r="H22" s="715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489">
        <f t="shared" si="2"/>
        <v>30</v>
      </c>
      <c r="AB22" s="489">
        <v>1</v>
      </c>
      <c r="AC22" s="489">
        <v>2</v>
      </c>
      <c r="AD22" s="143">
        <v>22</v>
      </c>
      <c r="AE22" s="143">
        <v>3</v>
      </c>
      <c r="AF22" s="143">
        <v>1</v>
      </c>
      <c r="AG22" s="143">
        <v>2</v>
      </c>
      <c r="AH22" s="142"/>
      <c r="AI22" s="142" t="s">
        <v>116</v>
      </c>
      <c r="AJ22" s="166"/>
      <c r="AK22" s="167"/>
      <c r="AL22" s="70">
        <v>1</v>
      </c>
      <c r="AM22" s="71">
        <v>2</v>
      </c>
      <c r="AN22" s="72"/>
      <c r="AO22" s="73"/>
      <c r="AP22" s="72"/>
      <c r="AQ22" s="73"/>
      <c r="AR22" s="72"/>
      <c r="AS22" s="73"/>
      <c r="AT22" s="98"/>
      <c r="AU22" s="662"/>
      <c r="AV22" s="17"/>
      <c r="AW22" s="17"/>
      <c r="AX22" s="17"/>
      <c r="AY22" s="503"/>
      <c r="AZ22" s="17"/>
      <c r="BA22" s="17"/>
      <c r="BB22" s="17"/>
      <c r="BC22" s="17"/>
      <c r="BD22" s="27"/>
      <c r="BE22" s="22"/>
      <c r="BF22"/>
    </row>
    <row r="23" spans="2:58" ht="15.95" customHeight="1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15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489">
        <f t="shared" si="2"/>
        <v>0</v>
      </c>
      <c r="AB23" s="489">
        <v>0</v>
      </c>
      <c r="AC23" s="489">
        <v>0</v>
      </c>
      <c r="AD23" s="143">
        <v>0</v>
      </c>
      <c r="AE23" s="143">
        <v>0</v>
      </c>
      <c r="AF23" s="143">
        <v>0</v>
      </c>
      <c r="AG23" s="143">
        <v>0</v>
      </c>
      <c r="AH23" s="142"/>
      <c r="AI23" s="142"/>
      <c r="AJ23" s="166"/>
      <c r="AK23" s="167"/>
      <c r="AL23" s="70">
        <v>0</v>
      </c>
      <c r="AM23" s="71">
        <v>0</v>
      </c>
      <c r="AN23" s="72"/>
      <c r="AO23" s="73"/>
      <c r="AP23" s="72"/>
      <c r="AQ23" s="73"/>
      <c r="AR23" s="72"/>
      <c r="AS23" s="73"/>
      <c r="AT23" s="98"/>
      <c r="AU23" s="662"/>
      <c r="AV23" s="17"/>
      <c r="AW23" s="17"/>
      <c r="AX23" s="17"/>
      <c r="AY23" s="503"/>
      <c r="AZ23" s="17"/>
      <c r="BA23" s="17"/>
      <c r="BB23" s="17"/>
      <c r="BC23" s="17"/>
      <c r="BD23" s="27"/>
      <c r="BE23" s="22"/>
      <c r="BF23"/>
    </row>
    <row r="24" spans="2:58" ht="15.95" customHeight="1">
      <c r="B24" s="290"/>
      <c r="C24" s="52"/>
      <c r="D24" s="53"/>
      <c r="E24" s="571">
        <f>SUM(E17:E23)/7</f>
        <v>2.9285714285714284</v>
      </c>
      <c r="F24" s="571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3"/>
      <c r="X24" s="54"/>
      <c r="Y24" s="54"/>
      <c r="Z24" s="54"/>
      <c r="AA24" s="592"/>
      <c r="AB24" s="592"/>
      <c r="AC24" s="591"/>
      <c r="AD24" s="591"/>
      <c r="AE24" s="591"/>
      <c r="AF24" s="591"/>
      <c r="AG24" s="591"/>
      <c r="AH24" s="304"/>
      <c r="AI24" s="304"/>
      <c r="AJ24" s="36"/>
      <c r="AK24" s="36"/>
      <c r="AL24" s="35"/>
      <c r="AM24" s="198"/>
      <c r="AN24" s="35"/>
      <c r="AO24" s="35"/>
      <c r="AP24" s="35"/>
      <c r="AQ24" s="35"/>
      <c r="AR24" s="35"/>
      <c r="AS24" s="35"/>
      <c r="AT24" s="35"/>
      <c r="AU24" s="35"/>
      <c r="AV24" s="17"/>
      <c r="AW24" s="17"/>
      <c r="AX24" s="17"/>
      <c r="AY24" s="503"/>
      <c r="AZ24" s="17"/>
      <c r="BA24" s="17"/>
      <c r="BB24" s="17"/>
      <c r="BC24" s="17"/>
      <c r="BD24" s="27"/>
      <c r="BE24" s="22"/>
      <c r="BF24"/>
    </row>
    <row r="25" spans="2:58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139">
        <v>166</v>
      </c>
      <c r="X25" s="139">
        <v>8</v>
      </c>
      <c r="Y25" s="139">
        <v>5</v>
      </c>
      <c r="Z25" s="139">
        <v>11</v>
      </c>
      <c r="AA25" s="487">
        <f t="shared" ref="AA25:AA31" si="3">AC25*G25</f>
        <v>180</v>
      </c>
      <c r="AB25" s="487">
        <v>5</v>
      </c>
      <c r="AC25" s="611">
        <v>9</v>
      </c>
      <c r="AD25" s="611"/>
      <c r="AE25" s="611"/>
      <c r="AF25" s="611"/>
      <c r="AG25" s="611"/>
      <c r="AH25" s="140" t="s">
        <v>120</v>
      </c>
      <c r="AI25" s="140" t="s">
        <v>121</v>
      </c>
      <c r="AJ25" s="57">
        <f>AL25+AN25+AP25+AR25</f>
        <v>5</v>
      </c>
      <c r="AK25" s="58">
        <f>+AM25+AO25+AQ25+AS25</f>
        <v>9</v>
      </c>
      <c r="AL25" s="59">
        <v>2</v>
      </c>
      <c r="AM25" s="60">
        <v>3</v>
      </c>
      <c r="AN25" s="59">
        <v>1</v>
      </c>
      <c r="AO25" s="60">
        <v>3</v>
      </c>
      <c r="AP25" s="59">
        <v>1</v>
      </c>
      <c r="AQ25" s="617">
        <v>1.5</v>
      </c>
      <c r="AR25" s="531">
        <v>1</v>
      </c>
      <c r="AS25" s="617">
        <v>1.5</v>
      </c>
      <c r="AT25" s="76"/>
      <c r="AU25" s="663"/>
      <c r="AV25" s="33"/>
      <c r="AW25" s="33"/>
      <c r="AX25" s="33"/>
      <c r="AY25" s="503"/>
      <c r="AZ25" s="33"/>
      <c r="BA25" s="33"/>
      <c r="BB25" s="33"/>
      <c r="BC25" s="33"/>
      <c r="BD25" s="34"/>
      <c r="BE25" s="31"/>
    </row>
    <row r="26" spans="2:58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139">
        <v>185</v>
      </c>
      <c r="X26" s="139">
        <v>32</v>
      </c>
      <c r="Y26" s="139">
        <v>4</v>
      </c>
      <c r="Z26" s="139">
        <v>10</v>
      </c>
      <c r="AA26" s="487">
        <f t="shared" si="3"/>
        <v>200</v>
      </c>
      <c r="AB26" s="487">
        <v>4</v>
      </c>
      <c r="AC26" s="487">
        <v>10</v>
      </c>
      <c r="AD26" s="487"/>
      <c r="AE26" s="487"/>
      <c r="AF26" s="487"/>
      <c r="AG26" s="487"/>
      <c r="AH26" s="140" t="s">
        <v>120</v>
      </c>
      <c r="AI26" s="140" t="s">
        <v>164</v>
      </c>
      <c r="AJ26" s="57">
        <f>AL26+AN26+AP26+AR26</f>
        <v>4</v>
      </c>
      <c r="AK26" s="58">
        <f>+AM26+AO26+AQ26+AS26</f>
        <v>10</v>
      </c>
      <c r="AL26" s="156">
        <v>1</v>
      </c>
      <c r="AM26" s="60">
        <v>3</v>
      </c>
      <c r="AN26" s="59">
        <v>1</v>
      </c>
      <c r="AO26" s="60">
        <v>3</v>
      </c>
      <c r="AP26" s="59">
        <v>1</v>
      </c>
      <c r="AQ26" s="60">
        <v>2</v>
      </c>
      <c r="AR26" s="59">
        <v>1</v>
      </c>
      <c r="AS26" s="60">
        <v>2</v>
      </c>
      <c r="AT26" s="76"/>
      <c r="AU26" s="663"/>
      <c r="AV26" s="33"/>
      <c r="AW26" s="33"/>
      <c r="AX26" s="33"/>
      <c r="AY26" s="503"/>
      <c r="AZ26" s="33"/>
      <c r="BA26" s="33"/>
      <c r="BB26" s="33"/>
      <c r="BC26" s="33"/>
      <c r="BD26" s="34"/>
      <c r="BE26" s="31"/>
    </row>
    <row r="27" spans="2:58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233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v>168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794">
        <v>190</v>
      </c>
      <c r="X27" s="139">
        <v>29</v>
      </c>
      <c r="Y27" s="139">
        <v>5</v>
      </c>
      <c r="Z27" s="139">
        <v>15</v>
      </c>
      <c r="AA27" s="487">
        <f t="shared" si="3"/>
        <v>195</v>
      </c>
      <c r="AB27" s="487">
        <v>5</v>
      </c>
      <c r="AC27" s="611">
        <v>13</v>
      </c>
      <c r="AD27" s="611"/>
      <c r="AE27" s="611"/>
      <c r="AF27" s="611"/>
      <c r="AG27" s="611"/>
      <c r="AH27" s="140" t="s">
        <v>120</v>
      </c>
      <c r="AI27" s="140" t="s">
        <v>121</v>
      </c>
      <c r="AJ27" s="57">
        <f>AL27+AN27+AP27+AR27</f>
        <v>5</v>
      </c>
      <c r="AK27" s="58">
        <f>+AM27+AO27+AQ27+AS27</f>
        <v>13</v>
      </c>
      <c r="AL27" s="59">
        <v>2</v>
      </c>
      <c r="AM27" s="782">
        <v>6</v>
      </c>
      <c r="AN27" s="59">
        <v>1.5</v>
      </c>
      <c r="AO27" s="60">
        <v>4</v>
      </c>
      <c r="AP27" s="59">
        <v>0.75</v>
      </c>
      <c r="AQ27" s="782">
        <v>1</v>
      </c>
      <c r="AR27" s="59">
        <v>0.75</v>
      </c>
      <c r="AS27" s="60">
        <v>2</v>
      </c>
      <c r="AT27" s="76"/>
      <c r="AU27" s="663"/>
      <c r="AV27" s="33"/>
      <c r="AW27" s="33"/>
      <c r="AX27" s="33"/>
      <c r="AY27" s="503"/>
      <c r="AZ27" s="33"/>
      <c r="BA27" s="33"/>
      <c r="BB27" s="33"/>
      <c r="BC27" s="33"/>
      <c r="BD27" s="34"/>
      <c r="BE27" s="31"/>
    </row>
    <row r="28" spans="2:58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141">
        <v>103</v>
      </c>
      <c r="X28" s="141">
        <v>31</v>
      </c>
      <c r="Y28" s="141">
        <v>3</v>
      </c>
      <c r="Z28" s="141">
        <v>6</v>
      </c>
      <c r="AA28" s="488">
        <f t="shared" si="3"/>
        <v>120</v>
      </c>
      <c r="AB28" s="488">
        <v>3</v>
      </c>
      <c r="AC28" s="488">
        <v>6</v>
      </c>
      <c r="AD28" s="488"/>
      <c r="AE28" s="488"/>
      <c r="AF28" s="488"/>
      <c r="AG28" s="488"/>
      <c r="AH28" s="93" t="s">
        <v>112</v>
      </c>
      <c r="AI28" s="93" t="s">
        <v>113</v>
      </c>
      <c r="AJ28" s="74">
        <f>AN28+AP28+AR28</f>
        <v>3</v>
      </c>
      <c r="AK28" s="75">
        <f>AO28+AQ28+AS28</f>
        <v>6</v>
      </c>
      <c r="AL28" s="76"/>
      <c r="AM28" s="215"/>
      <c r="AN28" s="78">
        <v>1.5</v>
      </c>
      <c r="AO28" s="79">
        <v>4</v>
      </c>
      <c r="AP28" s="78">
        <v>0.75</v>
      </c>
      <c r="AQ28" s="79">
        <v>1</v>
      </c>
      <c r="AR28" s="78">
        <v>0.75</v>
      </c>
      <c r="AS28" s="79">
        <v>1</v>
      </c>
      <c r="AT28" s="76"/>
      <c r="AU28" s="663"/>
      <c r="AV28" s="33"/>
      <c r="AW28" s="33"/>
      <c r="AX28" s="33"/>
      <c r="AY28" s="503"/>
      <c r="AZ28" s="33"/>
      <c r="BA28" s="33"/>
      <c r="BB28" s="33"/>
      <c r="BC28" s="33"/>
      <c r="BD28" s="34"/>
      <c r="BE28" s="31"/>
    </row>
    <row r="29" spans="2:58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141">
        <v>97</v>
      </c>
      <c r="X29" s="141">
        <v>19</v>
      </c>
      <c r="Y29" s="141">
        <v>3</v>
      </c>
      <c r="Z29" s="141">
        <v>6</v>
      </c>
      <c r="AA29" s="488">
        <f t="shared" si="3"/>
        <v>120</v>
      </c>
      <c r="AB29" s="488">
        <v>3</v>
      </c>
      <c r="AC29" s="488">
        <v>6</v>
      </c>
      <c r="AD29" s="488"/>
      <c r="AE29" s="488"/>
      <c r="AF29" s="488"/>
      <c r="AG29" s="488"/>
      <c r="AH29" s="93" t="s">
        <v>112</v>
      </c>
      <c r="AI29" s="93" t="s">
        <v>113</v>
      </c>
      <c r="AJ29" s="74">
        <f>AN29+AP29+AR29</f>
        <v>3</v>
      </c>
      <c r="AK29" s="75">
        <f>AO29+AQ29+AS29</f>
        <v>6</v>
      </c>
      <c r="AL29" s="76"/>
      <c r="AM29" s="77"/>
      <c r="AN29" s="78">
        <v>1.5</v>
      </c>
      <c r="AO29" s="79">
        <v>4</v>
      </c>
      <c r="AP29" s="78">
        <v>0.75</v>
      </c>
      <c r="AQ29" s="79">
        <v>1</v>
      </c>
      <c r="AR29" s="78">
        <v>0.75</v>
      </c>
      <c r="AS29" s="79">
        <v>1</v>
      </c>
      <c r="AT29" s="76"/>
      <c r="AU29" s="663"/>
      <c r="AV29" s="33"/>
      <c r="AW29" s="33"/>
      <c r="AX29" s="33"/>
      <c r="AY29" s="503"/>
      <c r="AZ29" s="33"/>
      <c r="BA29" s="33"/>
      <c r="BB29" s="33"/>
      <c r="BC29" s="33"/>
      <c r="BD29" s="34"/>
      <c r="BE29" s="31"/>
    </row>
    <row r="30" spans="2:58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715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142">
        <v>91</v>
      </c>
      <c r="X30" s="142">
        <v>5</v>
      </c>
      <c r="Y30" s="142">
        <v>2</v>
      </c>
      <c r="Z30" s="142">
        <v>6</v>
      </c>
      <c r="AA30" s="489">
        <f t="shared" si="3"/>
        <v>90</v>
      </c>
      <c r="AB30" s="489">
        <v>2</v>
      </c>
      <c r="AC30" s="489">
        <v>6</v>
      </c>
      <c r="AD30" s="489"/>
      <c r="AE30" s="489"/>
      <c r="AF30" s="489"/>
      <c r="AG30" s="489"/>
      <c r="AH30" s="143" t="s">
        <v>114</v>
      </c>
      <c r="AI30" s="143" t="s">
        <v>115</v>
      </c>
      <c r="AJ30" s="641"/>
      <c r="AK30" s="642"/>
      <c r="AL30" s="82">
        <v>2</v>
      </c>
      <c r="AM30" s="83">
        <v>6</v>
      </c>
      <c r="AN30" s="80"/>
      <c r="AO30" s="81"/>
      <c r="AP30" s="80"/>
      <c r="AQ30" s="81"/>
      <c r="AR30" s="80"/>
      <c r="AS30" s="81"/>
      <c r="AT30" s="76"/>
      <c r="AU30" s="667"/>
      <c r="AV30" s="33"/>
      <c r="AW30" s="33"/>
      <c r="AX30" s="33"/>
      <c r="AY30" s="503"/>
      <c r="AZ30" s="33"/>
      <c r="BA30" s="33"/>
      <c r="BB30" s="33"/>
      <c r="BC30" s="33"/>
      <c r="BD30" s="34"/>
      <c r="BE30" s="31"/>
    </row>
    <row r="31" spans="2:58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15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142">
        <v>98</v>
      </c>
      <c r="X31" s="142">
        <v>1</v>
      </c>
      <c r="Y31" s="142">
        <v>2</v>
      </c>
      <c r="Z31" s="142">
        <v>5</v>
      </c>
      <c r="AA31" s="489">
        <f t="shared" si="3"/>
        <v>100</v>
      </c>
      <c r="AB31" s="489">
        <v>2</v>
      </c>
      <c r="AC31" s="765">
        <v>5</v>
      </c>
      <c r="AD31" s="765"/>
      <c r="AE31" s="765"/>
      <c r="AF31" s="765"/>
      <c r="AG31" s="765"/>
      <c r="AH31" s="143" t="s">
        <v>114</v>
      </c>
      <c r="AI31" s="143" t="s">
        <v>115</v>
      </c>
      <c r="AJ31" s="641"/>
      <c r="AK31" s="642"/>
      <c r="AL31" s="82">
        <v>2</v>
      </c>
      <c r="AM31" s="83">
        <v>5</v>
      </c>
      <c r="AN31" s="80"/>
      <c r="AO31" s="81"/>
      <c r="AP31" s="80"/>
      <c r="AQ31" s="81"/>
      <c r="AR31" s="80"/>
      <c r="AS31" s="81"/>
      <c r="AT31" s="76"/>
      <c r="AU31" s="663"/>
      <c r="AV31" s="33"/>
      <c r="AW31" s="33"/>
      <c r="AX31" s="33"/>
      <c r="AY31" s="503"/>
      <c r="AZ31" s="33"/>
      <c r="BA31" s="33"/>
      <c r="BB31" s="33"/>
      <c r="BC31" s="33"/>
      <c r="BD31" s="34"/>
      <c r="BE31" s="31"/>
    </row>
    <row r="32" spans="2:58" ht="15.95" customHeight="1">
      <c r="B32" s="290"/>
      <c r="C32" s="52"/>
      <c r="D32" s="53"/>
      <c r="E32" s="571">
        <f>SUM(E25:E31)/7</f>
        <v>2.9285714285714284</v>
      </c>
      <c r="F32" s="571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33"/>
      <c r="X32" s="447"/>
      <c r="Y32" s="447"/>
      <c r="Z32" s="447"/>
      <c r="AA32" s="592"/>
      <c r="AB32" s="592"/>
      <c r="AC32" s="592"/>
      <c r="AD32" s="592"/>
      <c r="AE32" s="592"/>
      <c r="AF32" s="592"/>
      <c r="AG32" s="592"/>
      <c r="AH32" s="304"/>
      <c r="AI32" s="304"/>
      <c r="AJ32" s="36"/>
      <c r="AK32" s="36"/>
      <c r="AL32" s="35"/>
      <c r="AM32" s="198"/>
      <c r="AN32" s="35"/>
      <c r="AO32" s="35"/>
      <c r="AP32" s="35"/>
      <c r="AQ32" s="35"/>
      <c r="AR32" s="35"/>
      <c r="AS32" s="35"/>
      <c r="AT32" s="35"/>
      <c r="AU32" s="35"/>
      <c r="AV32" s="19"/>
      <c r="AW32" s="19"/>
      <c r="AX32" s="19"/>
      <c r="AY32" s="503"/>
      <c r="AZ32" s="19"/>
      <c r="BA32" s="19"/>
      <c r="BB32" s="19"/>
      <c r="BC32" s="19"/>
      <c r="BD32" s="27"/>
      <c r="BE32" s="22"/>
      <c r="BF32"/>
    </row>
    <row r="33" spans="2:58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487">
        <f>AC33*G33</f>
        <v>204</v>
      </c>
      <c r="AB33" s="487">
        <v>5</v>
      </c>
      <c r="AC33" s="611">
        <v>12</v>
      </c>
      <c r="AD33" s="140">
        <v>199</v>
      </c>
      <c r="AE33" s="140">
        <v>20</v>
      </c>
      <c r="AF33" s="140">
        <v>5</v>
      </c>
      <c r="AG33" s="140">
        <v>12</v>
      </c>
      <c r="AH33" s="139" t="s">
        <v>303</v>
      </c>
      <c r="AI33" s="139" t="s">
        <v>304</v>
      </c>
      <c r="AJ33" s="48">
        <f t="shared" ref="AJ33:AK37" si="5">AL33+AN33+AP33+AR33</f>
        <v>4.9999999999999991</v>
      </c>
      <c r="AK33" s="49">
        <f t="shared" si="5"/>
        <v>12</v>
      </c>
      <c r="AL33" s="139">
        <v>2.2999999999999998</v>
      </c>
      <c r="AM33" s="158">
        <v>5</v>
      </c>
      <c r="AN33" s="139">
        <v>1.5</v>
      </c>
      <c r="AO33" s="158">
        <v>3</v>
      </c>
      <c r="AP33" s="139">
        <v>0.6</v>
      </c>
      <c r="AQ33" s="158">
        <v>2</v>
      </c>
      <c r="AR33" s="139">
        <v>0.6</v>
      </c>
      <c r="AS33" s="158">
        <v>2</v>
      </c>
      <c r="AT33" s="98"/>
      <c r="AU33" s="662"/>
      <c r="AV33" s="17"/>
      <c r="AW33" s="17"/>
      <c r="AX33" s="17"/>
      <c r="AY33" s="503"/>
      <c r="AZ33" s="17"/>
      <c r="BA33" s="17"/>
      <c r="BB33" s="17"/>
      <c r="BC33" s="17"/>
      <c r="BD33" s="27"/>
      <c r="BE33" s="22"/>
      <c r="BF33"/>
    </row>
    <row r="34" spans="2:58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593">
        <f>AC34*G34</f>
        <v>108</v>
      </c>
      <c r="AB34" s="593">
        <v>3</v>
      </c>
      <c r="AC34" s="612">
        <v>9</v>
      </c>
      <c r="AD34" s="434">
        <v>89</v>
      </c>
      <c r="AE34" s="434">
        <v>14</v>
      </c>
      <c r="AF34" s="434">
        <v>3</v>
      </c>
      <c r="AG34" s="434">
        <v>9</v>
      </c>
      <c r="AH34" s="144" t="s">
        <v>109</v>
      </c>
      <c r="AI34" s="144" t="s">
        <v>111</v>
      </c>
      <c r="AJ34" s="112">
        <f t="shared" si="5"/>
        <v>3</v>
      </c>
      <c r="AK34" s="113">
        <f t="shared" si="5"/>
        <v>9</v>
      </c>
      <c r="AL34" s="68"/>
      <c r="AM34" s="69"/>
      <c r="AN34" s="144">
        <v>1.8</v>
      </c>
      <c r="AO34" s="157">
        <v>5</v>
      </c>
      <c r="AP34" s="144">
        <v>0.6</v>
      </c>
      <c r="AQ34" s="157">
        <v>2</v>
      </c>
      <c r="AR34" s="144">
        <v>0.6</v>
      </c>
      <c r="AS34" s="157">
        <v>2</v>
      </c>
      <c r="AT34" s="98"/>
      <c r="AU34" s="662"/>
      <c r="AV34" s="17"/>
      <c r="AW34" s="17"/>
      <c r="AX34" s="17"/>
      <c r="AY34" s="503"/>
      <c r="AZ34" s="17"/>
      <c r="BA34" s="17"/>
      <c r="BB34" s="17"/>
      <c r="BC34" s="17"/>
      <c r="BD34" s="27"/>
      <c r="BE34" s="22"/>
      <c r="BF34"/>
    </row>
    <row r="35" spans="2:58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593">
        <f>AC35*G35</f>
        <v>135</v>
      </c>
      <c r="AB35" s="593">
        <v>3</v>
      </c>
      <c r="AC35" s="612">
        <v>9</v>
      </c>
      <c r="AD35" s="434">
        <v>115</v>
      </c>
      <c r="AE35" s="434">
        <v>10</v>
      </c>
      <c r="AF35" s="434">
        <v>3</v>
      </c>
      <c r="AG35" s="434">
        <v>9</v>
      </c>
      <c r="AH35" s="144" t="s">
        <v>109</v>
      </c>
      <c r="AI35" s="144" t="s">
        <v>111</v>
      </c>
      <c r="AJ35" s="112">
        <f t="shared" si="5"/>
        <v>3</v>
      </c>
      <c r="AK35" s="113">
        <f t="shared" si="5"/>
        <v>9</v>
      </c>
      <c r="AL35" s="68"/>
      <c r="AM35" s="69"/>
      <c r="AN35" s="144">
        <v>1.8</v>
      </c>
      <c r="AO35" s="157">
        <v>5</v>
      </c>
      <c r="AP35" s="144">
        <v>0.6</v>
      </c>
      <c r="AQ35" s="157">
        <v>2</v>
      </c>
      <c r="AR35" s="144">
        <v>0.6</v>
      </c>
      <c r="AS35" s="157">
        <v>2</v>
      </c>
      <c r="AT35" s="98"/>
      <c r="AU35" s="662"/>
      <c r="AV35" s="17"/>
      <c r="AW35" s="17"/>
      <c r="AX35" s="17"/>
      <c r="AY35" s="503"/>
      <c r="AZ35" s="17"/>
      <c r="BA35" s="17"/>
      <c r="BB35" s="17"/>
      <c r="BC35" s="17"/>
      <c r="BD35" s="27"/>
      <c r="BE35" s="22"/>
      <c r="BF35"/>
    </row>
    <row r="36" spans="2:58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593">
        <f t="shared" ref="AA36:AA37" si="6">AC36*G36</f>
        <v>135</v>
      </c>
      <c r="AB36" s="593">
        <v>3</v>
      </c>
      <c r="AC36" s="593">
        <v>9</v>
      </c>
      <c r="AD36" s="434">
        <v>130</v>
      </c>
      <c r="AE36" s="434">
        <v>23</v>
      </c>
      <c r="AF36" s="434">
        <v>3</v>
      </c>
      <c r="AG36" s="434">
        <v>9</v>
      </c>
      <c r="AH36" s="144" t="s">
        <v>109</v>
      </c>
      <c r="AI36" s="144" t="s">
        <v>111</v>
      </c>
      <c r="AJ36" s="112">
        <f t="shared" si="5"/>
        <v>3</v>
      </c>
      <c r="AK36" s="113">
        <f t="shared" si="5"/>
        <v>9</v>
      </c>
      <c r="AL36" s="68"/>
      <c r="AM36" s="69"/>
      <c r="AN36" s="144">
        <v>1.8</v>
      </c>
      <c r="AO36" s="157">
        <v>5</v>
      </c>
      <c r="AP36" s="144">
        <v>0.6</v>
      </c>
      <c r="AQ36" s="157">
        <v>2</v>
      </c>
      <c r="AR36" s="144">
        <v>0.6</v>
      </c>
      <c r="AS36" s="157">
        <v>2</v>
      </c>
      <c r="AT36" s="98"/>
      <c r="AU36" s="662"/>
      <c r="AV36" s="17"/>
      <c r="AW36" s="17"/>
      <c r="AX36" s="17"/>
      <c r="AY36" s="503"/>
      <c r="AZ36" s="17"/>
      <c r="BA36" s="17"/>
      <c r="BB36" s="17"/>
      <c r="BC36" s="17"/>
      <c r="BD36" s="27"/>
      <c r="BE36" s="22"/>
      <c r="BF36"/>
    </row>
    <row r="37" spans="2:58" ht="15.95" customHeight="1">
      <c r="B37" s="289"/>
      <c r="C37" s="45"/>
      <c r="D37" s="45" t="s">
        <v>27</v>
      </c>
      <c r="E37" s="785">
        <v>2</v>
      </c>
      <c r="F37" s="785">
        <v>2</v>
      </c>
      <c r="G37" s="87">
        <v>30</v>
      </c>
      <c r="H37" s="529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593">
        <f t="shared" si="6"/>
        <v>90</v>
      </c>
      <c r="AB37" s="593">
        <v>3</v>
      </c>
      <c r="AC37" s="608">
        <v>3</v>
      </c>
      <c r="AD37" s="434">
        <v>66</v>
      </c>
      <c r="AE37" s="434">
        <v>2</v>
      </c>
      <c r="AF37" s="434">
        <v>3</v>
      </c>
      <c r="AG37" s="434">
        <v>3</v>
      </c>
      <c r="AH37" s="144" t="s">
        <v>163</v>
      </c>
      <c r="AI37" s="144" t="s">
        <v>111</v>
      </c>
      <c r="AJ37" s="112">
        <f t="shared" si="5"/>
        <v>3</v>
      </c>
      <c r="AK37" s="113">
        <f t="shared" si="5"/>
        <v>3</v>
      </c>
      <c r="AL37" s="68"/>
      <c r="AM37" s="69"/>
      <c r="AN37" s="144">
        <v>1</v>
      </c>
      <c r="AO37" s="157">
        <v>1</v>
      </c>
      <c r="AP37" s="144">
        <v>1</v>
      </c>
      <c r="AQ37" s="157">
        <v>1</v>
      </c>
      <c r="AR37" s="144">
        <v>1</v>
      </c>
      <c r="AS37" s="157">
        <v>1</v>
      </c>
      <c r="AT37" s="413"/>
      <c r="AU37" s="668"/>
      <c r="AV37" s="229"/>
      <c r="AW37" s="229"/>
      <c r="AX37" s="229"/>
      <c r="AY37" s="230"/>
      <c r="AZ37" s="17"/>
      <c r="BA37" s="17"/>
      <c r="BB37" s="17"/>
      <c r="BC37" s="17"/>
      <c r="BD37" s="27"/>
      <c r="BE37" s="22"/>
      <c r="BF37"/>
    </row>
    <row r="38" spans="2:58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15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726">
        <v>9</v>
      </c>
      <c r="AA38" s="489">
        <f>AC38*G38</f>
        <v>120</v>
      </c>
      <c r="AB38" s="489">
        <v>2</v>
      </c>
      <c r="AC38" s="765">
        <v>8</v>
      </c>
      <c r="AD38" s="143">
        <v>96</v>
      </c>
      <c r="AE38" s="143">
        <v>18</v>
      </c>
      <c r="AF38" s="143">
        <v>2</v>
      </c>
      <c r="AG38" s="143">
        <v>8</v>
      </c>
      <c r="AH38" s="142" t="s">
        <v>118</v>
      </c>
      <c r="AI38" s="142" t="s">
        <v>119</v>
      </c>
      <c r="AJ38" s="166"/>
      <c r="AK38" s="167"/>
      <c r="AL38" s="70">
        <v>2</v>
      </c>
      <c r="AM38" s="71">
        <v>8</v>
      </c>
      <c r="AN38" s="68"/>
      <c r="AO38" s="69"/>
      <c r="AP38" s="68"/>
      <c r="AQ38" s="69"/>
      <c r="AR38" s="68"/>
      <c r="AS38" s="69"/>
      <c r="AT38" s="413"/>
      <c r="AU38" s="668"/>
      <c r="AV38" s="231"/>
      <c r="AW38" s="231"/>
      <c r="AX38" s="230"/>
      <c r="AY38" s="230"/>
      <c r="AZ38" s="17"/>
      <c r="BA38" s="17"/>
      <c r="BB38" s="17"/>
      <c r="BC38" s="17"/>
      <c r="BD38" s="27"/>
      <c r="BE38" s="22"/>
      <c r="BF38"/>
    </row>
    <row r="39" spans="2:58" ht="15.95" customHeight="1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15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489">
        <f t="shared" ref="AA39:AA41" si="7">AC39*G39</f>
        <v>100</v>
      </c>
      <c r="AB39" s="489">
        <v>2</v>
      </c>
      <c r="AC39" s="765">
        <v>5</v>
      </c>
      <c r="AD39" s="143">
        <v>93</v>
      </c>
      <c r="AE39" s="143">
        <v>5</v>
      </c>
      <c r="AF39" s="143">
        <v>2</v>
      </c>
      <c r="AG39" s="143">
        <v>5</v>
      </c>
      <c r="AH39" s="142" t="s">
        <v>118</v>
      </c>
      <c r="AI39" s="142" t="s">
        <v>119</v>
      </c>
      <c r="AJ39" s="166"/>
      <c r="AK39" s="167"/>
      <c r="AL39" s="70">
        <v>2</v>
      </c>
      <c r="AM39" s="71">
        <v>5</v>
      </c>
      <c r="AN39" s="68"/>
      <c r="AO39" s="69"/>
      <c r="AP39" s="68"/>
      <c r="AQ39" s="69"/>
      <c r="AR39" s="68"/>
      <c r="AS39" s="69"/>
      <c r="AT39" s="98"/>
      <c r="AU39" s="662"/>
      <c r="AV39" s="17"/>
      <c r="AW39" s="17"/>
      <c r="AX39" s="17"/>
      <c r="AY39" s="503"/>
      <c r="AZ39" s="17"/>
      <c r="BA39" s="17"/>
      <c r="BB39" s="17"/>
      <c r="BC39" s="17"/>
      <c r="BD39" s="27"/>
      <c r="BE39" s="22"/>
      <c r="BF39"/>
    </row>
    <row r="40" spans="2:58" ht="15.95" customHeight="1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15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726">
        <v>6</v>
      </c>
      <c r="AA40" s="489">
        <f t="shared" si="7"/>
        <v>100</v>
      </c>
      <c r="AB40" s="489">
        <v>2</v>
      </c>
      <c r="AC40" s="765">
        <v>5</v>
      </c>
      <c r="AD40" s="143">
        <v>93</v>
      </c>
      <c r="AE40" s="143">
        <v>2</v>
      </c>
      <c r="AF40" s="143">
        <v>2</v>
      </c>
      <c r="AG40" s="143">
        <v>5</v>
      </c>
      <c r="AH40" s="142" t="s">
        <v>118</v>
      </c>
      <c r="AI40" s="142" t="s">
        <v>119</v>
      </c>
      <c r="AJ40" s="166"/>
      <c r="AK40" s="167"/>
      <c r="AL40" s="70">
        <v>2</v>
      </c>
      <c r="AM40" s="71">
        <v>5</v>
      </c>
      <c r="AN40" s="68"/>
      <c r="AO40" s="69"/>
      <c r="AP40" s="68"/>
      <c r="AQ40" s="69"/>
      <c r="AR40" s="68"/>
      <c r="AS40" s="69"/>
      <c r="AT40" s="98"/>
      <c r="AU40" s="662"/>
      <c r="AV40" s="17"/>
      <c r="AW40" s="17"/>
      <c r="AX40" s="17"/>
      <c r="AY40" s="503"/>
      <c r="AZ40" s="17"/>
      <c r="BA40" s="17"/>
      <c r="BB40" s="17"/>
      <c r="BC40" s="17"/>
      <c r="BD40" s="27"/>
      <c r="BE40" s="22"/>
      <c r="BF40"/>
    </row>
    <row r="41" spans="2:58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15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726">
        <v>10</v>
      </c>
      <c r="AA41" s="489">
        <f t="shared" si="7"/>
        <v>96</v>
      </c>
      <c r="AB41" s="489">
        <v>2</v>
      </c>
      <c r="AC41" s="765">
        <v>8</v>
      </c>
      <c r="AD41" s="143">
        <v>93</v>
      </c>
      <c r="AE41" s="143">
        <v>0</v>
      </c>
      <c r="AF41" s="143">
        <v>2</v>
      </c>
      <c r="AG41" s="82">
        <v>8</v>
      </c>
      <c r="AH41" s="142" t="s">
        <v>118</v>
      </c>
      <c r="AI41" s="142" t="s">
        <v>119</v>
      </c>
      <c r="AJ41" s="166"/>
      <c r="AK41" s="167"/>
      <c r="AL41" s="70">
        <v>2</v>
      </c>
      <c r="AM41" s="71">
        <v>8</v>
      </c>
      <c r="AN41" s="68"/>
      <c r="AO41" s="69"/>
      <c r="AP41" s="68"/>
      <c r="AQ41" s="69"/>
      <c r="AR41" s="68"/>
      <c r="AS41" s="69"/>
      <c r="AT41" s="98"/>
      <c r="AU41" s="662"/>
      <c r="AV41" s="17"/>
      <c r="AW41" s="17"/>
      <c r="AX41" s="17"/>
      <c r="AY41" s="503"/>
      <c r="AZ41" s="17"/>
      <c r="BA41" s="17"/>
      <c r="BB41" s="17"/>
      <c r="BC41" s="17"/>
      <c r="BD41" s="27"/>
      <c r="BE41" s="22"/>
      <c r="BF41"/>
    </row>
    <row r="42" spans="2:58" ht="15.95" customHeight="1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33"/>
      <c r="X42" s="447"/>
      <c r="Y42" s="447"/>
      <c r="Z42" s="447"/>
      <c r="AA42" s="592"/>
      <c r="AB42" s="592"/>
      <c r="AC42" s="592"/>
      <c r="AD42" s="592"/>
      <c r="AE42" s="592"/>
      <c r="AF42" s="592"/>
      <c r="AG42" s="592"/>
      <c r="AH42" s="304"/>
      <c r="AI42" s="304"/>
      <c r="AJ42" s="36"/>
      <c r="AK42" s="36"/>
      <c r="AL42" s="35"/>
      <c r="AM42" s="198"/>
      <c r="AN42" s="35"/>
      <c r="AO42" s="35"/>
      <c r="AP42" s="35"/>
      <c r="AQ42" s="35"/>
      <c r="AR42" s="35"/>
      <c r="AS42" s="35"/>
      <c r="AT42" s="35"/>
      <c r="AU42" s="35"/>
      <c r="AV42" s="17"/>
      <c r="AW42" s="17"/>
      <c r="AX42" s="17"/>
      <c r="AY42" s="503"/>
      <c r="AZ42" s="17"/>
      <c r="BA42" s="17"/>
      <c r="BB42" s="17"/>
      <c r="BC42" s="17"/>
      <c r="BD42" s="27"/>
      <c r="BE42" s="22"/>
      <c r="BF42"/>
    </row>
    <row r="43" spans="2:58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141">
        <v>136</v>
      </c>
      <c r="X43" s="141">
        <v>53</v>
      </c>
      <c r="Y43" s="141">
        <v>4</v>
      </c>
      <c r="Z43" s="141">
        <v>9</v>
      </c>
      <c r="AA43" s="488">
        <f>AC43*G43</f>
        <v>160</v>
      </c>
      <c r="AB43" s="488">
        <v>3</v>
      </c>
      <c r="AC43" s="613">
        <v>8</v>
      </c>
      <c r="AD43" s="613"/>
      <c r="AE43" s="613"/>
      <c r="AF43" s="613"/>
      <c r="AG43" s="613"/>
      <c r="AH43" s="93" t="s">
        <v>124</v>
      </c>
      <c r="AI43" s="93" t="s">
        <v>126</v>
      </c>
      <c r="AJ43" s="74">
        <f t="shared" ref="AJ43:AK45" si="8">AN43+AP43+AR43</f>
        <v>4</v>
      </c>
      <c r="AK43" s="75">
        <f t="shared" si="8"/>
        <v>8</v>
      </c>
      <c r="AL43" s="80"/>
      <c r="AM43" s="81"/>
      <c r="AN43" s="93">
        <v>2</v>
      </c>
      <c r="AO43" s="94">
        <v>4</v>
      </c>
      <c r="AP43" s="93">
        <v>1</v>
      </c>
      <c r="AQ43" s="94">
        <v>2</v>
      </c>
      <c r="AR43" s="93">
        <v>1</v>
      </c>
      <c r="AS43" s="94">
        <v>2</v>
      </c>
      <c r="AT43" s="88"/>
      <c r="AU43" s="669"/>
      <c r="AV43" s="14"/>
      <c r="AW43" s="14"/>
      <c r="AX43" s="14"/>
      <c r="AY43" s="503"/>
      <c r="AZ43" s="14"/>
      <c r="BA43" s="14"/>
      <c r="BB43" s="14"/>
      <c r="BC43" s="14"/>
      <c r="BD43" s="38"/>
      <c r="BE43" s="21"/>
    </row>
    <row r="44" spans="2:58" ht="15.95" customHeight="1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141">
        <v>131</v>
      </c>
      <c r="X44" s="141">
        <v>58</v>
      </c>
      <c r="Y44" s="141">
        <v>3</v>
      </c>
      <c r="Z44" s="141">
        <v>8</v>
      </c>
      <c r="AA44" s="488">
        <f t="shared" ref="AA44:AA45" si="9">AC44*G44</f>
        <v>160</v>
      </c>
      <c r="AB44" s="488">
        <v>3</v>
      </c>
      <c r="AC44" s="488">
        <v>8</v>
      </c>
      <c r="AD44" s="488"/>
      <c r="AE44" s="488"/>
      <c r="AF44" s="488"/>
      <c r="AG44" s="488"/>
      <c r="AH44" s="93" t="s">
        <v>124</v>
      </c>
      <c r="AI44" s="93" t="s">
        <v>125</v>
      </c>
      <c r="AJ44" s="74">
        <f t="shared" si="8"/>
        <v>3</v>
      </c>
      <c r="AK44" s="75">
        <f t="shared" si="8"/>
        <v>8</v>
      </c>
      <c r="AL44" s="76"/>
      <c r="AM44" s="77"/>
      <c r="AN44" s="93">
        <v>1.5</v>
      </c>
      <c r="AO44" s="94">
        <v>4</v>
      </c>
      <c r="AP44" s="93">
        <v>0.75</v>
      </c>
      <c r="AQ44" s="94">
        <v>2</v>
      </c>
      <c r="AR44" s="93">
        <v>0.75</v>
      </c>
      <c r="AS44" s="94">
        <v>2</v>
      </c>
      <c r="AT44" s="197"/>
      <c r="AU44" s="664"/>
      <c r="AV44" s="19"/>
      <c r="AW44" s="19"/>
      <c r="AX44" s="19"/>
      <c r="AY44" s="503"/>
      <c r="AZ44" s="19"/>
      <c r="BA44" s="19"/>
      <c r="BB44" s="19"/>
      <c r="BC44" s="19"/>
      <c r="BD44" s="27"/>
      <c r="BE44" s="22"/>
      <c r="BF44"/>
    </row>
    <row r="45" spans="2:58" ht="15.95" customHeight="1">
      <c r="B45" s="292"/>
      <c r="C45" s="61"/>
      <c r="D45" s="61" t="s">
        <v>34</v>
      </c>
      <c r="E45" s="197">
        <v>3</v>
      </c>
      <c r="F45" s="197">
        <v>1</v>
      </c>
      <c r="G45" s="643">
        <v>17</v>
      </c>
      <c r="H45" s="528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141">
        <v>116</v>
      </c>
      <c r="X45" s="141">
        <v>41</v>
      </c>
      <c r="Y45" s="141">
        <v>3</v>
      </c>
      <c r="Z45" s="141">
        <v>8</v>
      </c>
      <c r="AA45" s="488">
        <f t="shared" si="9"/>
        <v>136</v>
      </c>
      <c r="AB45" s="488">
        <v>3</v>
      </c>
      <c r="AC45" s="488">
        <v>8</v>
      </c>
      <c r="AD45" s="488"/>
      <c r="AE45" s="488"/>
      <c r="AF45" s="488"/>
      <c r="AG45" s="488"/>
      <c r="AH45" s="93" t="s">
        <v>124</v>
      </c>
      <c r="AI45" s="93" t="s">
        <v>125</v>
      </c>
      <c r="AJ45" s="74">
        <f t="shared" si="8"/>
        <v>3</v>
      </c>
      <c r="AK45" s="75">
        <f t="shared" si="8"/>
        <v>8</v>
      </c>
      <c r="AL45" s="76"/>
      <c r="AM45" s="77"/>
      <c r="AN45" s="93">
        <v>1.5</v>
      </c>
      <c r="AO45" s="644">
        <v>4</v>
      </c>
      <c r="AP45" s="93">
        <v>0.75</v>
      </c>
      <c r="AQ45" s="94">
        <v>2</v>
      </c>
      <c r="AR45" s="93">
        <v>0.75</v>
      </c>
      <c r="AS45" s="94">
        <v>2</v>
      </c>
      <c r="AT45" s="197"/>
      <c r="AU45" s="664"/>
      <c r="AV45" s="19"/>
      <c r="AW45" s="19"/>
      <c r="AX45" s="19"/>
      <c r="AY45" s="503"/>
      <c r="AZ45" s="19"/>
      <c r="BA45" s="19"/>
      <c r="BB45" s="19"/>
      <c r="BC45" s="19"/>
      <c r="BD45" s="27"/>
      <c r="BE45" s="22"/>
      <c r="BF45"/>
    </row>
    <row r="46" spans="2:58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715">
        <v>112</v>
      </c>
      <c r="I46" s="82">
        <v>88</v>
      </c>
      <c r="J46" s="143">
        <v>13</v>
      </c>
      <c r="K46" s="143">
        <v>2</v>
      </c>
      <c r="L46" s="143">
        <v>7</v>
      </c>
      <c r="M46" s="142">
        <v>96</v>
      </c>
      <c r="N46" s="142">
        <v>2</v>
      </c>
      <c r="O46" s="142">
        <v>8</v>
      </c>
      <c r="P46" s="82">
        <v>140</v>
      </c>
      <c r="Q46" s="143">
        <v>38</v>
      </c>
      <c r="R46" s="143">
        <v>2</v>
      </c>
      <c r="S46" s="143">
        <v>10</v>
      </c>
      <c r="T46" s="142">
        <v>132</v>
      </c>
      <c r="U46" s="142">
        <v>2</v>
      </c>
      <c r="V46" s="410">
        <v>11</v>
      </c>
      <c r="W46" s="142">
        <v>106</v>
      </c>
      <c r="X46" s="142">
        <v>38</v>
      </c>
      <c r="Y46" s="142">
        <v>2</v>
      </c>
      <c r="Z46" s="142">
        <v>10</v>
      </c>
      <c r="AA46" s="489">
        <f>AC46*G46</f>
        <v>120</v>
      </c>
      <c r="AB46" s="489">
        <v>2</v>
      </c>
      <c r="AC46" s="765">
        <v>10</v>
      </c>
      <c r="AD46" s="765"/>
      <c r="AE46" s="765"/>
      <c r="AF46" s="765"/>
      <c r="AG46" s="765"/>
      <c r="AH46" s="143" t="s">
        <v>127</v>
      </c>
      <c r="AI46" s="143" t="s">
        <v>128</v>
      </c>
      <c r="AJ46" s="80"/>
      <c r="AK46" s="81"/>
      <c r="AL46" s="82">
        <v>2</v>
      </c>
      <c r="AM46" s="83">
        <v>10</v>
      </c>
      <c r="AN46" s="80"/>
      <c r="AO46" s="81"/>
      <c r="AP46" s="80"/>
      <c r="AQ46" s="81"/>
      <c r="AR46" s="80"/>
      <c r="AS46" s="81"/>
      <c r="AT46" s="197"/>
      <c r="AU46" s="664"/>
      <c r="AV46" s="19"/>
      <c r="AW46" s="19"/>
      <c r="AX46" s="19"/>
      <c r="AY46" s="503"/>
      <c r="AZ46" s="19"/>
      <c r="BA46" s="19"/>
      <c r="BB46" s="19"/>
      <c r="BC46" s="19"/>
      <c r="BD46" s="27"/>
      <c r="BE46" s="22"/>
      <c r="BF46"/>
    </row>
    <row r="47" spans="2:58" ht="15.95" customHeight="1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715">
        <v>120</v>
      </c>
      <c r="I47" s="82">
        <v>87</v>
      </c>
      <c r="J47" s="143">
        <v>16</v>
      </c>
      <c r="K47" s="143">
        <v>2</v>
      </c>
      <c r="L47" s="143">
        <v>6</v>
      </c>
      <c r="M47" s="142">
        <v>100</v>
      </c>
      <c r="N47" s="142">
        <v>2</v>
      </c>
      <c r="O47" s="142">
        <v>5</v>
      </c>
      <c r="P47" s="82">
        <v>116</v>
      </c>
      <c r="Q47" s="143">
        <v>18</v>
      </c>
      <c r="R47" s="143">
        <v>2</v>
      </c>
      <c r="S47" s="143">
        <v>5</v>
      </c>
      <c r="T47" s="142">
        <v>120</v>
      </c>
      <c r="U47" s="142">
        <v>2</v>
      </c>
      <c r="V47" s="410">
        <v>6</v>
      </c>
      <c r="W47" s="142">
        <v>87</v>
      </c>
      <c r="X47" s="142">
        <v>16</v>
      </c>
      <c r="Y47" s="142">
        <v>2</v>
      </c>
      <c r="Z47" s="142">
        <v>6</v>
      </c>
      <c r="AA47" s="489">
        <f t="shared" ref="AA47:AA110" si="10">AC47*G47</f>
        <v>120</v>
      </c>
      <c r="AB47" s="489">
        <v>2</v>
      </c>
      <c r="AC47" s="489">
        <v>6</v>
      </c>
      <c r="AD47" s="489"/>
      <c r="AE47" s="489"/>
      <c r="AF47" s="489"/>
      <c r="AG47" s="489"/>
      <c r="AH47" s="143" t="s">
        <v>127</v>
      </c>
      <c r="AI47" s="143" t="s">
        <v>128</v>
      </c>
      <c r="AJ47" s="80"/>
      <c r="AK47" s="81"/>
      <c r="AL47" s="82">
        <v>2</v>
      </c>
      <c r="AM47" s="83">
        <v>6</v>
      </c>
      <c r="AN47" s="80"/>
      <c r="AO47" s="81"/>
      <c r="AP47" s="80"/>
      <c r="AQ47" s="81"/>
      <c r="AR47" s="80"/>
      <c r="AS47" s="81"/>
      <c r="AT47" s="197"/>
      <c r="AU47" s="664"/>
      <c r="AV47" s="19"/>
      <c r="AW47" s="19"/>
      <c r="AX47" s="19"/>
      <c r="AY47" s="503"/>
      <c r="AZ47" s="19"/>
      <c r="BA47" s="19"/>
      <c r="BB47" s="19"/>
      <c r="BC47" s="19"/>
      <c r="BD47" s="27"/>
      <c r="BE47" s="22"/>
      <c r="BF47"/>
    </row>
    <row r="48" spans="2:58" ht="15.95" customHeight="1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715">
        <v>120</v>
      </c>
      <c r="I48" s="82">
        <v>89</v>
      </c>
      <c r="J48" s="143">
        <v>9</v>
      </c>
      <c r="K48" s="143">
        <v>2</v>
      </c>
      <c r="L48" s="143">
        <v>6</v>
      </c>
      <c r="M48" s="142">
        <v>100</v>
      </c>
      <c r="N48" s="142">
        <v>2</v>
      </c>
      <c r="O48" s="142">
        <v>5</v>
      </c>
      <c r="P48" s="82">
        <v>120</v>
      </c>
      <c r="Q48" s="143">
        <v>20</v>
      </c>
      <c r="R48" s="143">
        <v>2</v>
      </c>
      <c r="S48" s="143">
        <v>5</v>
      </c>
      <c r="T48" s="142">
        <v>120</v>
      </c>
      <c r="U48" s="142">
        <v>2</v>
      </c>
      <c r="V48" s="410">
        <v>6</v>
      </c>
      <c r="W48" s="142">
        <v>88</v>
      </c>
      <c r="X48" s="142">
        <v>19</v>
      </c>
      <c r="Y48" s="142">
        <v>2</v>
      </c>
      <c r="Z48" s="142">
        <v>6</v>
      </c>
      <c r="AA48" s="489">
        <f t="shared" si="10"/>
        <v>120</v>
      </c>
      <c r="AB48" s="489">
        <v>2</v>
      </c>
      <c r="AC48" s="489">
        <v>6</v>
      </c>
      <c r="AD48" s="489"/>
      <c r="AE48" s="489"/>
      <c r="AF48" s="489"/>
      <c r="AG48" s="489"/>
      <c r="AH48" s="143" t="s">
        <v>127</v>
      </c>
      <c r="AI48" s="143" t="s">
        <v>128</v>
      </c>
      <c r="AJ48" s="80"/>
      <c r="AK48" s="81"/>
      <c r="AL48" s="82">
        <v>2</v>
      </c>
      <c r="AM48" s="83">
        <v>6</v>
      </c>
      <c r="AN48" s="80"/>
      <c r="AO48" s="81"/>
      <c r="AP48" s="80"/>
      <c r="AQ48" s="81"/>
      <c r="AR48" s="80"/>
      <c r="AS48" s="81"/>
      <c r="AT48" s="197"/>
      <c r="AU48" s="664"/>
      <c r="AV48" s="19"/>
      <c r="AW48" s="19"/>
      <c r="AX48" s="19"/>
      <c r="AY48" s="503"/>
      <c r="AZ48" s="19"/>
      <c r="BA48" s="19"/>
      <c r="BB48" s="19"/>
      <c r="BC48" s="19"/>
      <c r="BD48" s="27"/>
      <c r="BE48" s="22"/>
      <c r="BF48"/>
    </row>
    <row r="49" spans="2:58" ht="15.95" customHeight="1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715">
        <v>100</v>
      </c>
      <c r="I49" s="82">
        <v>76</v>
      </c>
      <c r="J49" s="143">
        <v>1</v>
      </c>
      <c r="K49" s="143">
        <v>2</v>
      </c>
      <c r="L49" s="143">
        <v>5</v>
      </c>
      <c r="M49" s="142">
        <v>100</v>
      </c>
      <c r="N49" s="142">
        <v>2</v>
      </c>
      <c r="O49" s="142">
        <v>5</v>
      </c>
      <c r="P49" s="82">
        <v>102</v>
      </c>
      <c r="Q49" s="143">
        <v>2</v>
      </c>
      <c r="R49" s="143">
        <v>2</v>
      </c>
      <c r="S49" s="143">
        <v>5</v>
      </c>
      <c r="T49" s="142">
        <v>100</v>
      </c>
      <c r="U49" s="142">
        <v>2</v>
      </c>
      <c r="V49" s="142">
        <v>5</v>
      </c>
      <c r="W49" s="142">
        <v>74</v>
      </c>
      <c r="X49" s="142">
        <v>1</v>
      </c>
      <c r="Y49" s="142">
        <v>2</v>
      </c>
      <c r="Z49" s="142">
        <v>5</v>
      </c>
      <c r="AA49" s="489">
        <f t="shared" si="10"/>
        <v>100</v>
      </c>
      <c r="AB49" s="489">
        <v>2</v>
      </c>
      <c r="AC49" s="489">
        <v>5</v>
      </c>
      <c r="AD49" s="489"/>
      <c r="AE49" s="489"/>
      <c r="AF49" s="489"/>
      <c r="AG49" s="489"/>
      <c r="AH49" s="143" t="s">
        <v>127</v>
      </c>
      <c r="AI49" s="143" t="s">
        <v>128</v>
      </c>
      <c r="AJ49" s="80"/>
      <c r="AK49" s="81"/>
      <c r="AL49" s="82">
        <v>2</v>
      </c>
      <c r="AM49" s="83">
        <v>5</v>
      </c>
      <c r="AN49" s="80"/>
      <c r="AO49" s="81"/>
      <c r="AP49" s="80"/>
      <c r="AQ49" s="81"/>
      <c r="AR49" s="80"/>
      <c r="AS49" s="81"/>
      <c r="AT49" s="197"/>
      <c r="AU49" s="664"/>
      <c r="AV49" s="19"/>
      <c r="AW49" s="19"/>
      <c r="AX49" s="19"/>
      <c r="AY49" s="503"/>
      <c r="AZ49" s="19"/>
      <c r="BA49" s="19"/>
      <c r="BB49" s="19"/>
      <c r="BC49" s="19"/>
      <c r="BD49" s="27"/>
      <c r="BE49" s="22"/>
      <c r="BF49"/>
    </row>
    <row r="50" spans="2:58" ht="15.95" customHeight="1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715">
        <v>90</v>
      </c>
      <c r="I50" s="82">
        <v>62</v>
      </c>
      <c r="J50" s="143">
        <v>0</v>
      </c>
      <c r="K50" s="143">
        <v>2</v>
      </c>
      <c r="L50" s="143">
        <v>3</v>
      </c>
      <c r="M50" s="142">
        <v>90</v>
      </c>
      <c r="N50" s="142">
        <v>2</v>
      </c>
      <c r="O50" s="142">
        <v>3</v>
      </c>
      <c r="P50" s="82">
        <v>78</v>
      </c>
      <c r="Q50" s="143">
        <v>1</v>
      </c>
      <c r="R50" s="143">
        <v>2</v>
      </c>
      <c r="S50" s="143">
        <v>3</v>
      </c>
      <c r="T50" s="142">
        <v>90</v>
      </c>
      <c r="U50" s="142">
        <v>2</v>
      </c>
      <c r="V50" s="142">
        <v>3</v>
      </c>
      <c r="W50" s="142">
        <v>66</v>
      </c>
      <c r="X50" s="142">
        <v>4</v>
      </c>
      <c r="Y50" s="142">
        <v>2</v>
      </c>
      <c r="Z50" s="142">
        <v>3</v>
      </c>
      <c r="AA50" s="489">
        <f t="shared" si="10"/>
        <v>90</v>
      </c>
      <c r="AB50" s="489">
        <v>2</v>
      </c>
      <c r="AC50" s="489">
        <v>3</v>
      </c>
      <c r="AD50" s="489"/>
      <c r="AE50" s="489"/>
      <c r="AF50" s="489"/>
      <c r="AG50" s="489"/>
      <c r="AH50" s="143" t="s">
        <v>127</v>
      </c>
      <c r="AI50" s="143" t="s">
        <v>128</v>
      </c>
      <c r="AJ50" s="80"/>
      <c r="AK50" s="81"/>
      <c r="AL50" s="82">
        <v>2</v>
      </c>
      <c r="AM50" s="83">
        <v>3</v>
      </c>
      <c r="AN50" s="154"/>
      <c r="AO50" s="155"/>
      <c r="AP50" s="154"/>
      <c r="AQ50" s="155"/>
      <c r="AR50" s="154"/>
      <c r="AS50" s="155"/>
      <c r="AT50" s="197"/>
      <c r="AU50" s="664"/>
      <c r="AV50" s="19"/>
      <c r="AW50" s="19"/>
      <c r="AX50" s="19"/>
      <c r="AY50" s="503"/>
      <c r="AZ50" s="19"/>
      <c r="BA50" s="19"/>
      <c r="BB50" s="19"/>
      <c r="BC50" s="19"/>
      <c r="BD50" s="27"/>
      <c r="BE50" s="22"/>
      <c r="BF50"/>
    </row>
    <row r="51" spans="2:58" ht="15.95" customHeight="1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68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14">
        <v>4</v>
      </c>
      <c r="AD51" s="614"/>
      <c r="AE51" s="614"/>
      <c r="AF51" s="614"/>
      <c r="AG51" s="614"/>
      <c r="AH51" s="80" t="s">
        <v>129</v>
      </c>
      <c r="AI51" s="80"/>
      <c r="AJ51" s="80"/>
      <c r="AK51" s="81"/>
      <c r="AL51" s="80"/>
      <c r="AM51" s="81"/>
      <c r="AN51" s="96">
        <v>2</v>
      </c>
      <c r="AO51" s="97">
        <v>4</v>
      </c>
      <c r="AP51" s="80"/>
      <c r="AQ51" s="81"/>
      <c r="AR51" s="80"/>
      <c r="AS51" s="81"/>
      <c r="AT51" s="197"/>
      <c r="AU51" s="664"/>
      <c r="AV51" s="19"/>
      <c r="AW51" s="19"/>
      <c r="AX51" s="19"/>
      <c r="AY51" s="503"/>
      <c r="AZ51" s="19"/>
      <c r="BA51" s="19"/>
      <c r="BB51" s="19"/>
      <c r="BC51" s="19"/>
      <c r="BD51" s="27"/>
      <c r="BE51" s="22"/>
      <c r="BF51"/>
    </row>
    <row r="52" spans="2:58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68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14">
        <v>6</v>
      </c>
      <c r="AD52" s="614"/>
      <c r="AE52" s="614"/>
      <c r="AF52" s="614"/>
      <c r="AG52" s="614"/>
      <c r="AH52" s="80" t="s">
        <v>129</v>
      </c>
      <c r="AI52" s="80"/>
      <c r="AJ52" s="80"/>
      <c r="AK52" s="81"/>
      <c r="AL52" s="80"/>
      <c r="AM52" s="81"/>
      <c r="AN52" s="96">
        <v>2</v>
      </c>
      <c r="AO52" s="97">
        <v>6</v>
      </c>
      <c r="AP52" s="80"/>
      <c r="AQ52" s="81"/>
      <c r="AR52" s="80"/>
      <c r="AS52" s="81"/>
      <c r="AT52" s="197"/>
      <c r="AU52" s="664"/>
      <c r="AV52" s="19"/>
      <c r="AW52" s="19"/>
      <c r="AX52" s="19"/>
      <c r="AY52" s="503"/>
      <c r="AZ52" s="19"/>
      <c r="BA52" s="19"/>
      <c r="BB52" s="19"/>
      <c r="BC52" s="19"/>
      <c r="BD52" s="27"/>
      <c r="BE52" s="22"/>
      <c r="BF52"/>
    </row>
    <row r="53" spans="2:58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68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154"/>
      <c r="AE53" s="154"/>
      <c r="AF53" s="154"/>
      <c r="AG53" s="154"/>
      <c r="AH53" s="80"/>
      <c r="AI53" s="80" t="s">
        <v>130</v>
      </c>
      <c r="AJ53" s="80"/>
      <c r="AK53" s="81"/>
      <c r="AL53" s="80"/>
      <c r="AM53" s="81"/>
      <c r="AN53" s="80"/>
      <c r="AO53" s="81"/>
      <c r="AP53" s="96">
        <v>1</v>
      </c>
      <c r="AQ53" s="97">
        <v>3</v>
      </c>
      <c r="AR53" s="80"/>
      <c r="AS53" s="81"/>
      <c r="AT53" s="197"/>
      <c r="AU53" s="664"/>
      <c r="AV53" s="19"/>
      <c r="AW53" s="19"/>
      <c r="AX53" s="19"/>
      <c r="AY53" s="503"/>
      <c r="AZ53" s="19"/>
      <c r="BA53" s="19"/>
      <c r="BB53" s="19"/>
      <c r="BC53" s="19"/>
      <c r="BD53" s="27"/>
      <c r="BE53" s="22"/>
      <c r="BF53"/>
    </row>
    <row r="54" spans="2:58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68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14">
        <v>2</v>
      </c>
      <c r="AD54" s="614"/>
      <c r="AE54" s="614"/>
      <c r="AF54" s="614"/>
      <c r="AG54" s="614"/>
      <c r="AH54" s="80"/>
      <c r="AI54" s="80" t="s">
        <v>130</v>
      </c>
      <c r="AJ54" s="80"/>
      <c r="AK54" s="81"/>
      <c r="AL54" s="80"/>
      <c r="AM54" s="81"/>
      <c r="AN54" s="80"/>
      <c r="AO54" s="81"/>
      <c r="AP54" s="96">
        <v>1</v>
      </c>
      <c r="AQ54" s="97">
        <v>2</v>
      </c>
      <c r="AR54" s="80"/>
      <c r="AS54" s="81"/>
      <c r="AT54" s="197"/>
      <c r="AU54" s="664"/>
      <c r="AV54" s="19"/>
      <c r="AW54" s="19"/>
      <c r="AX54" s="19"/>
      <c r="AY54" s="503"/>
      <c r="AZ54" s="19"/>
      <c r="BA54" s="19"/>
      <c r="BB54" s="19"/>
      <c r="BC54" s="19"/>
      <c r="BD54" s="27"/>
      <c r="BE54" s="22"/>
      <c r="BF54"/>
    </row>
    <row r="55" spans="2:58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68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14">
        <v>4</v>
      </c>
      <c r="AD55" s="614"/>
      <c r="AE55" s="614"/>
      <c r="AF55" s="614"/>
      <c r="AG55" s="614"/>
      <c r="AH55" s="80"/>
      <c r="AI55" s="80" t="s">
        <v>131</v>
      </c>
      <c r="AJ55" s="80"/>
      <c r="AK55" s="81"/>
      <c r="AL55" s="80"/>
      <c r="AM55" s="81"/>
      <c r="AN55" s="80"/>
      <c r="AO55" s="81"/>
      <c r="AP55" s="80"/>
      <c r="AQ55" s="81"/>
      <c r="AR55" s="96">
        <v>1</v>
      </c>
      <c r="AS55" s="97">
        <v>4</v>
      </c>
      <c r="AT55" s="197"/>
      <c r="AU55" s="664"/>
      <c r="AV55" s="19"/>
      <c r="AW55" s="19"/>
      <c r="AX55" s="19"/>
      <c r="AY55" s="503"/>
      <c r="AZ55" s="19"/>
      <c r="BA55" s="19"/>
      <c r="BB55" s="19"/>
      <c r="BC55" s="19"/>
      <c r="BD55" s="27"/>
      <c r="BE55" s="22"/>
      <c r="BF55"/>
    </row>
    <row r="56" spans="2:58" ht="15.95" customHeight="1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68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14">
        <v>2</v>
      </c>
      <c r="AD56" s="614"/>
      <c r="AE56" s="614"/>
      <c r="AF56" s="614"/>
      <c r="AG56" s="614"/>
      <c r="AH56" s="80"/>
      <c r="AI56" s="80" t="s">
        <v>131</v>
      </c>
      <c r="AJ56" s="80"/>
      <c r="AK56" s="81"/>
      <c r="AL56" s="80"/>
      <c r="AM56" s="81"/>
      <c r="AN56" s="80"/>
      <c r="AO56" s="81"/>
      <c r="AP56" s="80"/>
      <c r="AQ56" s="81"/>
      <c r="AR56" s="96">
        <v>1</v>
      </c>
      <c r="AS56" s="97">
        <v>2</v>
      </c>
      <c r="AT56" s="197"/>
      <c r="AU56" s="664"/>
      <c r="AV56" s="19"/>
      <c r="AW56" s="19"/>
      <c r="AX56" s="19"/>
      <c r="AY56" s="503"/>
      <c r="AZ56" s="19"/>
      <c r="BA56" s="19"/>
      <c r="BB56" s="19"/>
      <c r="BC56" s="19"/>
      <c r="BD56" s="27"/>
      <c r="BE56" s="22"/>
      <c r="BF56"/>
    </row>
    <row r="57" spans="2:58" ht="15.95" customHeight="1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33"/>
      <c r="X57" s="447"/>
      <c r="Y57" s="447"/>
      <c r="Z57" s="447"/>
      <c r="AA57" s="592"/>
      <c r="AB57" s="592"/>
      <c r="AC57" s="592"/>
      <c r="AD57" s="592"/>
      <c r="AE57" s="592"/>
      <c r="AF57" s="592"/>
      <c r="AG57" s="592"/>
      <c r="AH57" s="304"/>
      <c r="AI57" s="304"/>
      <c r="AJ57" s="36"/>
      <c r="AK57" s="36"/>
      <c r="AL57" s="35"/>
      <c r="AM57" s="198"/>
      <c r="AN57" s="35"/>
      <c r="AO57" s="35"/>
      <c r="AP57" s="35"/>
      <c r="AQ57" s="35"/>
      <c r="AR57" s="35"/>
      <c r="AS57" s="35"/>
      <c r="AT57" s="35"/>
      <c r="AU57" s="35"/>
      <c r="AV57" s="19"/>
      <c r="AW57" s="19"/>
      <c r="AX57" s="19"/>
      <c r="AY57" s="503"/>
      <c r="AZ57" s="19"/>
      <c r="BA57" s="19"/>
      <c r="BB57" s="19"/>
      <c r="BC57" s="19"/>
      <c r="BD57" s="27"/>
      <c r="BE57" s="22"/>
      <c r="BF57"/>
    </row>
    <row r="58" spans="2:58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715">
        <v>100</v>
      </c>
      <c r="I58" s="82">
        <v>76</v>
      </c>
      <c r="J58" s="143">
        <v>8</v>
      </c>
      <c r="K58" s="143">
        <v>2</v>
      </c>
      <c r="L58" s="143">
        <v>5</v>
      </c>
      <c r="M58" s="142">
        <v>90</v>
      </c>
      <c r="N58" s="142">
        <v>2</v>
      </c>
      <c r="O58" s="142">
        <v>5</v>
      </c>
      <c r="P58" s="82">
        <v>76</v>
      </c>
      <c r="Q58" s="143">
        <v>7</v>
      </c>
      <c r="R58" s="143">
        <v>2</v>
      </c>
      <c r="S58" s="143">
        <v>5</v>
      </c>
      <c r="T58" s="142">
        <v>90</v>
      </c>
      <c r="U58" s="142">
        <v>2</v>
      </c>
      <c r="V58" s="142">
        <v>5</v>
      </c>
      <c r="W58" s="143">
        <v>98</v>
      </c>
      <c r="X58" s="143">
        <v>3</v>
      </c>
      <c r="Y58" s="143">
        <v>2</v>
      </c>
      <c r="Z58" s="143">
        <v>5</v>
      </c>
      <c r="AA58" s="489">
        <f t="shared" si="10"/>
        <v>120</v>
      </c>
      <c r="AB58" s="489">
        <v>2</v>
      </c>
      <c r="AC58" s="766">
        <v>6</v>
      </c>
      <c r="AD58" s="143">
        <v>86</v>
      </c>
      <c r="AE58" s="143">
        <v>10</v>
      </c>
      <c r="AF58" s="143">
        <v>2</v>
      </c>
      <c r="AG58" s="143">
        <v>6</v>
      </c>
      <c r="AH58" s="142" t="s">
        <v>132</v>
      </c>
      <c r="AI58" s="142" t="s">
        <v>133</v>
      </c>
      <c r="AJ58" s="98"/>
      <c r="AK58" s="99"/>
      <c r="AL58" s="70">
        <v>2</v>
      </c>
      <c r="AM58" s="71">
        <v>6</v>
      </c>
      <c r="AN58" s="98"/>
      <c r="AO58" s="99"/>
      <c r="AP58" s="98"/>
      <c r="AQ58" s="99"/>
      <c r="AR58" s="98"/>
      <c r="AS58" s="99"/>
      <c r="AT58" s="98"/>
      <c r="AU58" s="662"/>
      <c r="AV58" s="17"/>
      <c r="AW58" s="17"/>
      <c r="AX58" s="17"/>
      <c r="AY58" s="503"/>
      <c r="AZ58" s="17"/>
      <c r="BA58" s="17"/>
      <c r="BB58" s="17"/>
      <c r="BC58" s="17"/>
      <c r="BD58" s="27"/>
      <c r="BE58" s="22"/>
      <c r="BF58"/>
    </row>
    <row r="59" spans="2:58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715">
        <v>105</v>
      </c>
      <c r="I59" s="82">
        <v>79</v>
      </c>
      <c r="J59" s="143">
        <v>7</v>
      </c>
      <c r="K59" s="143">
        <v>2</v>
      </c>
      <c r="L59" s="143">
        <v>7</v>
      </c>
      <c r="M59" s="142">
        <v>90</v>
      </c>
      <c r="N59" s="142">
        <v>2</v>
      </c>
      <c r="O59" s="142">
        <v>6</v>
      </c>
      <c r="P59" s="82">
        <v>76</v>
      </c>
      <c r="Q59" s="143">
        <v>8</v>
      </c>
      <c r="R59" s="143">
        <v>2</v>
      </c>
      <c r="S59" s="143">
        <v>6</v>
      </c>
      <c r="T59" s="142">
        <f>V59*G59</f>
        <v>90</v>
      </c>
      <c r="U59" s="142">
        <v>2</v>
      </c>
      <c r="V59" s="142">
        <v>6</v>
      </c>
      <c r="W59" s="143">
        <v>95</v>
      </c>
      <c r="X59" s="143">
        <v>11</v>
      </c>
      <c r="Y59" s="143">
        <v>2</v>
      </c>
      <c r="Z59" s="143">
        <v>6</v>
      </c>
      <c r="AA59" s="489">
        <f t="shared" si="10"/>
        <v>105</v>
      </c>
      <c r="AB59" s="489">
        <v>2</v>
      </c>
      <c r="AC59" s="766">
        <v>7</v>
      </c>
      <c r="AD59" s="143">
        <v>86</v>
      </c>
      <c r="AE59" s="143">
        <v>3</v>
      </c>
      <c r="AF59" s="143">
        <v>2</v>
      </c>
      <c r="AG59" s="143">
        <v>7</v>
      </c>
      <c r="AH59" s="142" t="s">
        <v>132</v>
      </c>
      <c r="AI59" s="142" t="s">
        <v>133</v>
      </c>
      <c r="AJ59" s="98"/>
      <c r="AK59" s="99"/>
      <c r="AL59" s="70">
        <v>2</v>
      </c>
      <c r="AM59" s="71">
        <v>7</v>
      </c>
      <c r="AN59" s="98"/>
      <c r="AO59" s="99"/>
      <c r="AP59" s="98"/>
      <c r="AQ59" s="99"/>
      <c r="AR59" s="98"/>
      <c r="AS59" s="99"/>
      <c r="AT59" s="98"/>
      <c r="AU59" s="662"/>
      <c r="AV59" s="17"/>
      <c r="AW59" s="17"/>
      <c r="AX59" s="17"/>
      <c r="AY59" s="503"/>
      <c r="AZ59" s="17"/>
      <c r="BA59" s="17"/>
      <c r="BB59" s="17"/>
      <c r="BC59" s="17"/>
      <c r="BD59" s="27"/>
      <c r="BE59" s="22"/>
      <c r="BF59"/>
    </row>
    <row r="60" spans="2:58" ht="15.95" customHeight="1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715">
        <v>100</v>
      </c>
      <c r="I60" s="82">
        <v>77</v>
      </c>
      <c r="J60" s="143">
        <v>0</v>
      </c>
      <c r="K60" s="143">
        <v>2</v>
      </c>
      <c r="L60" s="143">
        <v>5</v>
      </c>
      <c r="M60" s="142">
        <v>90</v>
      </c>
      <c r="N60" s="142">
        <v>2</v>
      </c>
      <c r="O60" s="142">
        <v>5</v>
      </c>
      <c r="P60" s="82">
        <v>70</v>
      </c>
      <c r="Q60" s="143">
        <v>5</v>
      </c>
      <c r="R60" s="143">
        <v>2</v>
      </c>
      <c r="S60" s="143">
        <v>5</v>
      </c>
      <c r="T60" s="142">
        <v>80</v>
      </c>
      <c r="U60" s="142">
        <v>2</v>
      </c>
      <c r="V60" s="142">
        <v>5</v>
      </c>
      <c r="W60" s="410">
        <v>97</v>
      </c>
      <c r="X60" s="143">
        <v>11</v>
      </c>
      <c r="Y60" s="143">
        <v>2</v>
      </c>
      <c r="Z60" s="476">
        <v>6</v>
      </c>
      <c r="AA60" s="489">
        <f t="shared" si="10"/>
        <v>112</v>
      </c>
      <c r="AB60" s="489">
        <v>2</v>
      </c>
      <c r="AC60" s="766">
        <v>7</v>
      </c>
      <c r="AD60" s="143">
        <v>110</v>
      </c>
      <c r="AE60" s="143">
        <v>28</v>
      </c>
      <c r="AF60" s="143">
        <v>2</v>
      </c>
      <c r="AG60" s="143">
        <v>7</v>
      </c>
      <c r="AH60" s="142" t="s">
        <v>132</v>
      </c>
      <c r="AI60" s="142" t="s">
        <v>133</v>
      </c>
      <c r="AJ60" s="98"/>
      <c r="AK60" s="99"/>
      <c r="AL60" s="70">
        <v>2</v>
      </c>
      <c r="AM60" s="71">
        <v>7</v>
      </c>
      <c r="AN60" s="98"/>
      <c r="AO60" s="99"/>
      <c r="AP60" s="98"/>
      <c r="AQ60" s="99"/>
      <c r="AR60" s="98"/>
      <c r="AS60" s="99"/>
      <c r="AT60" s="98"/>
      <c r="AU60" s="662"/>
      <c r="AV60" s="17"/>
      <c r="AW60" s="17"/>
      <c r="AX60" s="17"/>
      <c r="AY60" s="503"/>
      <c r="AZ60" s="17"/>
      <c r="BA60" s="17"/>
      <c r="BB60" s="17"/>
      <c r="BC60" s="17"/>
      <c r="BD60" s="27"/>
      <c r="BE60" s="22"/>
      <c r="BF60"/>
    </row>
    <row r="61" spans="2:58" ht="15.95" customHeight="1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715">
        <v>120</v>
      </c>
      <c r="I61" s="82">
        <v>71</v>
      </c>
      <c r="J61" s="143">
        <v>0</v>
      </c>
      <c r="K61" s="143">
        <v>2</v>
      </c>
      <c r="L61" s="143">
        <v>6</v>
      </c>
      <c r="M61" s="142">
        <v>90</v>
      </c>
      <c r="N61" s="142">
        <v>2</v>
      </c>
      <c r="O61" s="142">
        <v>5</v>
      </c>
      <c r="P61" s="82">
        <v>65</v>
      </c>
      <c r="Q61" s="143">
        <v>0</v>
      </c>
      <c r="R61" s="143">
        <v>2</v>
      </c>
      <c r="S61" s="143">
        <v>5</v>
      </c>
      <c r="T61" s="142">
        <v>90</v>
      </c>
      <c r="U61" s="142">
        <v>2</v>
      </c>
      <c r="V61" s="142">
        <v>5</v>
      </c>
      <c r="W61" s="143">
        <v>95</v>
      </c>
      <c r="X61" s="143">
        <v>0</v>
      </c>
      <c r="Y61" s="143">
        <v>2</v>
      </c>
      <c r="Z61" s="143">
        <v>5</v>
      </c>
      <c r="AA61" s="489">
        <f t="shared" si="10"/>
        <v>100</v>
      </c>
      <c r="AB61" s="489">
        <v>2</v>
      </c>
      <c r="AC61" s="489">
        <v>5</v>
      </c>
      <c r="AD61" s="143">
        <v>76</v>
      </c>
      <c r="AE61" s="143">
        <v>2</v>
      </c>
      <c r="AF61" s="143">
        <v>2</v>
      </c>
      <c r="AG61" s="143">
        <v>5</v>
      </c>
      <c r="AH61" s="142" t="s">
        <v>132</v>
      </c>
      <c r="AI61" s="142" t="s">
        <v>133</v>
      </c>
      <c r="AJ61" s="98"/>
      <c r="AK61" s="99"/>
      <c r="AL61" s="70">
        <v>2</v>
      </c>
      <c r="AM61" s="71">
        <v>5</v>
      </c>
      <c r="AN61" s="98"/>
      <c r="AO61" s="99"/>
      <c r="AP61" s="98"/>
      <c r="AQ61" s="99"/>
      <c r="AR61" s="98"/>
      <c r="AS61" s="99"/>
      <c r="AT61" s="98"/>
      <c r="AU61" s="662"/>
      <c r="AV61" s="17"/>
      <c r="AW61" s="17"/>
      <c r="AX61" s="17"/>
      <c r="AY61" s="503"/>
      <c r="AZ61" s="17"/>
      <c r="BA61" s="17"/>
      <c r="BB61" s="17"/>
      <c r="BC61" s="17"/>
      <c r="BD61" s="27"/>
      <c r="BE61" s="22"/>
      <c r="BF61"/>
    </row>
    <row r="62" spans="2:58" ht="15.95" customHeight="1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715">
        <v>120</v>
      </c>
      <c r="I62" s="82">
        <v>92</v>
      </c>
      <c r="J62" s="143">
        <v>9</v>
      </c>
      <c r="K62" s="143">
        <v>2</v>
      </c>
      <c r="L62" s="143">
        <v>6</v>
      </c>
      <c r="M62" s="142">
        <v>110</v>
      </c>
      <c r="N62" s="142">
        <v>2</v>
      </c>
      <c r="O62" s="142">
        <v>6</v>
      </c>
      <c r="P62" s="82">
        <v>72</v>
      </c>
      <c r="Q62" s="143">
        <v>2</v>
      </c>
      <c r="R62" s="143">
        <v>2</v>
      </c>
      <c r="S62" s="143">
        <v>5</v>
      </c>
      <c r="T62" s="142">
        <v>90</v>
      </c>
      <c r="U62" s="142">
        <v>2</v>
      </c>
      <c r="V62" s="242">
        <v>5</v>
      </c>
      <c r="W62" s="143">
        <v>94</v>
      </c>
      <c r="X62" s="143">
        <v>2</v>
      </c>
      <c r="Y62" s="143">
        <v>1</v>
      </c>
      <c r="Z62" s="143">
        <v>5</v>
      </c>
      <c r="AA62" s="489">
        <f t="shared" si="10"/>
        <v>100</v>
      </c>
      <c r="AB62" s="489">
        <v>2</v>
      </c>
      <c r="AC62" s="489">
        <v>5</v>
      </c>
      <c r="AD62" s="143">
        <v>76</v>
      </c>
      <c r="AE62" s="143">
        <v>1</v>
      </c>
      <c r="AF62" s="143">
        <v>2</v>
      </c>
      <c r="AG62" s="143">
        <v>5</v>
      </c>
      <c r="AH62" s="142" t="s">
        <v>132</v>
      </c>
      <c r="AI62" s="142" t="s">
        <v>133</v>
      </c>
      <c r="AJ62" s="98"/>
      <c r="AK62" s="99"/>
      <c r="AL62" s="70">
        <v>2</v>
      </c>
      <c r="AM62" s="71">
        <v>5</v>
      </c>
      <c r="AN62" s="98"/>
      <c r="AO62" s="99"/>
      <c r="AP62" s="98"/>
      <c r="AQ62" s="99"/>
      <c r="AR62" s="98"/>
      <c r="AS62" s="99"/>
      <c r="AT62" s="98"/>
      <c r="AU62" s="662"/>
      <c r="AV62" s="17"/>
      <c r="AW62" s="17"/>
      <c r="AX62" s="17"/>
      <c r="AY62" s="503"/>
      <c r="AZ62" s="17"/>
      <c r="BA62" s="17"/>
      <c r="BB62" s="17"/>
      <c r="BC62" s="17"/>
      <c r="BD62" s="27"/>
      <c r="BE62" s="22"/>
      <c r="BF62"/>
    </row>
    <row r="63" spans="2:58" ht="15.95" customHeight="1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488">
        <f t="shared" si="10"/>
        <v>120</v>
      </c>
      <c r="AB63" s="488">
        <v>2</v>
      </c>
      <c r="AC63" s="488">
        <v>6</v>
      </c>
      <c r="AD63" s="93">
        <v>84</v>
      </c>
      <c r="AE63" s="93">
        <v>4</v>
      </c>
      <c r="AF63" s="93">
        <v>2</v>
      </c>
      <c r="AG63" s="93">
        <v>6</v>
      </c>
      <c r="AH63" s="141" t="s">
        <v>274</v>
      </c>
      <c r="AI63" s="141" t="s">
        <v>275</v>
      </c>
      <c r="AJ63" s="62">
        <f>AN63+AP63+AR63</f>
        <v>2</v>
      </c>
      <c r="AK63" s="63">
        <f>AM63+AO63+AQ63+AS63</f>
        <v>6</v>
      </c>
      <c r="AL63" s="64"/>
      <c r="AM63" s="65"/>
      <c r="AN63" s="66">
        <v>1</v>
      </c>
      <c r="AO63" s="67">
        <v>4</v>
      </c>
      <c r="AP63" s="66">
        <v>0.5</v>
      </c>
      <c r="AQ63" s="67">
        <v>1</v>
      </c>
      <c r="AR63" s="66">
        <v>0.5</v>
      </c>
      <c r="AS63" s="67">
        <v>1</v>
      </c>
      <c r="AT63" s="98"/>
      <c r="AU63" s="662"/>
      <c r="AV63" s="17"/>
      <c r="AW63" s="17"/>
      <c r="AX63" s="17"/>
      <c r="AY63" s="503"/>
      <c r="AZ63" s="17"/>
      <c r="BA63" s="17"/>
      <c r="BB63" s="17"/>
      <c r="BC63" s="17"/>
      <c r="BD63" s="27"/>
      <c r="BE63" s="22"/>
      <c r="BF63"/>
    </row>
    <row r="64" spans="2:58" ht="15.95" customHeight="1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0">
        <v>2</v>
      </c>
      <c r="AC64" s="490">
        <v>7</v>
      </c>
      <c r="AD64" s="76">
        <v>90</v>
      </c>
      <c r="AE64" s="76">
        <v>39</v>
      </c>
      <c r="AF64" s="76">
        <v>2</v>
      </c>
      <c r="AG64" s="76">
        <v>7</v>
      </c>
      <c r="AH64" s="98" t="s">
        <v>122</v>
      </c>
      <c r="AI64" s="98" t="s">
        <v>123</v>
      </c>
      <c r="AJ64" s="98"/>
      <c r="AK64" s="99"/>
      <c r="AL64" s="98"/>
      <c r="AM64" s="99"/>
      <c r="AN64" s="100">
        <v>2</v>
      </c>
      <c r="AO64" s="101">
        <v>7</v>
      </c>
      <c r="AP64" s="98"/>
      <c r="AQ64" s="99"/>
      <c r="AR64" s="98"/>
      <c r="AS64" s="99"/>
      <c r="AT64" s="98"/>
      <c r="AU64" s="662"/>
      <c r="AV64" s="17"/>
      <c r="AW64" s="17"/>
      <c r="AX64" s="17"/>
      <c r="AY64" s="503"/>
      <c r="AZ64" s="17"/>
      <c r="BA64" s="17"/>
      <c r="BB64" s="17"/>
      <c r="BC64" s="17"/>
      <c r="BD64" s="27"/>
      <c r="BE64" s="22"/>
      <c r="BF64"/>
    </row>
    <row r="65" spans="2:58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0">
        <v>2</v>
      </c>
      <c r="AC65" s="490">
        <v>7</v>
      </c>
      <c r="AD65" s="76">
        <v>69</v>
      </c>
      <c r="AE65" s="76">
        <v>16</v>
      </c>
      <c r="AF65" s="76">
        <v>2</v>
      </c>
      <c r="AG65" s="76">
        <v>7</v>
      </c>
      <c r="AH65" s="98" t="s">
        <v>122</v>
      </c>
      <c r="AI65" s="98" t="s">
        <v>123</v>
      </c>
      <c r="AJ65" s="98"/>
      <c r="AK65" s="99"/>
      <c r="AL65" s="98"/>
      <c r="AM65" s="99"/>
      <c r="AN65" s="100">
        <v>2</v>
      </c>
      <c r="AO65" s="101">
        <v>7</v>
      </c>
      <c r="AP65" s="98"/>
      <c r="AQ65" s="99"/>
      <c r="AR65" s="98"/>
      <c r="AS65" s="99"/>
      <c r="AT65" s="98"/>
      <c r="AU65" s="662"/>
      <c r="AV65" s="17"/>
      <c r="AW65" s="17"/>
      <c r="AX65" s="17"/>
      <c r="AY65" s="503"/>
      <c r="AZ65" s="17"/>
      <c r="BA65" s="17"/>
      <c r="BB65" s="17"/>
      <c r="BC65" s="17"/>
      <c r="BD65" s="27"/>
      <c r="BE65" s="22"/>
      <c r="BF65"/>
    </row>
    <row r="66" spans="2:58" ht="15.95" customHeight="1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0">
        <v>2</v>
      </c>
      <c r="AC66" s="615">
        <v>4</v>
      </c>
      <c r="AD66" s="76">
        <v>59</v>
      </c>
      <c r="AE66" s="76">
        <v>12</v>
      </c>
      <c r="AF66" s="76">
        <v>2</v>
      </c>
      <c r="AG66" s="76">
        <v>4</v>
      </c>
      <c r="AH66" s="98" t="s">
        <v>122</v>
      </c>
      <c r="AI66" s="98" t="s">
        <v>123</v>
      </c>
      <c r="AJ66" s="98"/>
      <c r="AK66" s="99"/>
      <c r="AL66" s="98"/>
      <c r="AM66" s="99"/>
      <c r="AN66" s="100">
        <v>2</v>
      </c>
      <c r="AO66" s="101">
        <v>4</v>
      </c>
      <c r="AP66" s="98"/>
      <c r="AQ66" s="99"/>
      <c r="AR66" s="98"/>
      <c r="AS66" s="99"/>
      <c r="AT66" s="98"/>
      <c r="AU66" s="662"/>
      <c r="AV66" s="17"/>
      <c r="AW66" s="17"/>
      <c r="AX66" s="17"/>
      <c r="AY66" s="503"/>
      <c r="AZ66" s="17"/>
      <c r="BA66" s="17"/>
      <c r="BB66" s="17"/>
      <c r="BC66" s="17"/>
      <c r="BD66" s="27"/>
      <c r="BE66" s="22"/>
      <c r="BF66"/>
    </row>
    <row r="67" spans="2:58" ht="15.95" customHeight="1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0">
        <v>2</v>
      </c>
      <c r="AC67" s="615">
        <v>6</v>
      </c>
      <c r="AD67" s="76">
        <v>70</v>
      </c>
      <c r="AE67" s="76">
        <v>18</v>
      </c>
      <c r="AF67" s="76">
        <v>2</v>
      </c>
      <c r="AG67" s="76">
        <v>6</v>
      </c>
      <c r="AH67" s="98" t="s">
        <v>122</v>
      </c>
      <c r="AI67" s="98" t="s">
        <v>123</v>
      </c>
      <c r="AJ67" s="98"/>
      <c r="AK67" s="99"/>
      <c r="AL67" s="98"/>
      <c r="AM67" s="99"/>
      <c r="AN67" s="100">
        <v>2</v>
      </c>
      <c r="AO67" s="101">
        <v>6</v>
      </c>
      <c r="AP67" s="98"/>
      <c r="AQ67" s="99"/>
      <c r="AR67" s="98"/>
      <c r="AS67" s="99"/>
      <c r="AT67" s="98"/>
      <c r="AU67" s="662"/>
      <c r="AV67" s="17"/>
      <c r="AW67" s="17"/>
      <c r="AX67" s="17"/>
      <c r="AY67" s="503"/>
      <c r="AZ67" s="17"/>
      <c r="BA67" s="17"/>
      <c r="BB67" s="17"/>
      <c r="BC67" s="17"/>
      <c r="BD67" s="27"/>
      <c r="BE67" s="22"/>
      <c r="BF67"/>
    </row>
    <row r="68" spans="2:58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76">
        <v>11</v>
      </c>
      <c r="X68" s="76">
        <v>0</v>
      </c>
      <c r="Y68" s="76">
        <v>1</v>
      </c>
      <c r="Z68" s="501">
        <v>1</v>
      </c>
      <c r="AA68" s="154">
        <f t="shared" si="10"/>
        <v>15</v>
      </c>
      <c r="AB68" s="490">
        <v>1</v>
      </c>
      <c r="AC68" s="615">
        <v>1</v>
      </c>
      <c r="AD68" s="76">
        <v>13</v>
      </c>
      <c r="AE68" s="76">
        <v>2</v>
      </c>
      <c r="AF68" s="76">
        <v>1</v>
      </c>
      <c r="AG68" s="76">
        <v>1</v>
      </c>
      <c r="AH68" s="98"/>
      <c r="AI68" s="98" t="s">
        <v>134</v>
      </c>
      <c r="AJ68" s="98"/>
      <c r="AK68" s="99"/>
      <c r="AL68" s="98"/>
      <c r="AM68" s="99"/>
      <c r="AN68" s="98"/>
      <c r="AO68" s="99"/>
      <c r="AP68" s="100">
        <v>1</v>
      </c>
      <c r="AQ68" s="101">
        <v>1</v>
      </c>
      <c r="AR68" s="98"/>
      <c r="AS68" s="99"/>
      <c r="AT68" s="98"/>
      <c r="AU68" s="662"/>
      <c r="AV68" s="17"/>
      <c r="AW68" s="17"/>
      <c r="AX68" s="17"/>
      <c r="AY68" s="503"/>
      <c r="AZ68" s="17"/>
      <c r="BA68" s="17"/>
      <c r="BB68" s="17"/>
      <c r="BC68" s="17"/>
      <c r="BD68" s="27"/>
      <c r="BE68" s="22"/>
      <c r="BF68"/>
    </row>
    <row r="69" spans="2:58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0">
        <v>1</v>
      </c>
      <c r="AC69" s="490">
        <v>2</v>
      </c>
      <c r="AD69" s="76">
        <v>9</v>
      </c>
      <c r="AE69" s="76">
        <v>1</v>
      </c>
      <c r="AF69" s="76">
        <v>1</v>
      </c>
      <c r="AG69" s="789">
        <v>1</v>
      </c>
      <c r="AH69" s="98"/>
      <c r="AI69" s="98" t="s">
        <v>134</v>
      </c>
      <c r="AJ69" s="98"/>
      <c r="AK69" s="99"/>
      <c r="AL69" s="98"/>
      <c r="AM69" s="99"/>
      <c r="AN69" s="98"/>
      <c r="AO69" s="99"/>
      <c r="AP69" s="100">
        <v>1</v>
      </c>
      <c r="AQ69" s="101">
        <v>2</v>
      </c>
      <c r="AR69" s="98"/>
      <c r="AS69" s="99"/>
      <c r="AT69" s="98"/>
      <c r="AU69" s="662"/>
      <c r="AV69" s="17"/>
      <c r="AW69" s="17"/>
      <c r="AX69" s="17"/>
      <c r="AY69" s="503"/>
      <c r="AZ69" s="17"/>
      <c r="BA69" s="17"/>
      <c r="BB69" s="17"/>
      <c r="BC69" s="17"/>
      <c r="BD69" s="27"/>
      <c r="BE69" s="22"/>
      <c r="BF69"/>
    </row>
    <row r="70" spans="2:58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0">
        <v>1</v>
      </c>
      <c r="AC70" s="490">
        <v>2</v>
      </c>
      <c r="AD70" s="76">
        <v>12</v>
      </c>
      <c r="AE70" s="76">
        <v>6</v>
      </c>
      <c r="AF70" s="76">
        <v>1</v>
      </c>
      <c r="AG70" s="789">
        <v>1</v>
      </c>
      <c r="AH70" s="98"/>
      <c r="AI70" s="98" t="s">
        <v>134</v>
      </c>
      <c r="AJ70" s="98"/>
      <c r="AK70" s="99"/>
      <c r="AL70" s="98"/>
      <c r="AM70" s="99"/>
      <c r="AN70" s="98"/>
      <c r="AO70" s="99"/>
      <c r="AP70" s="100">
        <v>1</v>
      </c>
      <c r="AQ70" s="101">
        <v>2</v>
      </c>
      <c r="AR70" s="98"/>
      <c r="AS70" s="99"/>
      <c r="AT70" s="98"/>
      <c r="AU70" s="662"/>
      <c r="AV70" s="17"/>
      <c r="AW70" s="17"/>
      <c r="AX70" s="17"/>
      <c r="AY70" s="503"/>
      <c r="AZ70" s="17"/>
      <c r="BA70" s="17"/>
      <c r="BB70" s="17"/>
      <c r="BC70" s="17"/>
      <c r="BD70" s="27"/>
      <c r="BE70" s="22"/>
      <c r="BF70"/>
    </row>
    <row r="71" spans="2:58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154">
        <f t="shared" si="10"/>
        <v>27</v>
      </c>
      <c r="AB71" s="490">
        <v>1</v>
      </c>
      <c r="AC71" s="490">
        <v>3</v>
      </c>
      <c r="AD71" s="76">
        <v>13</v>
      </c>
      <c r="AE71" s="76">
        <v>4</v>
      </c>
      <c r="AF71" s="76">
        <v>1</v>
      </c>
      <c r="AG71" s="76">
        <v>3</v>
      </c>
      <c r="AH71" s="98"/>
      <c r="AI71" s="98" t="s">
        <v>134</v>
      </c>
      <c r="AJ71" s="98"/>
      <c r="AK71" s="99"/>
      <c r="AL71" s="98"/>
      <c r="AM71" s="99"/>
      <c r="AN71" s="98"/>
      <c r="AO71" s="99"/>
      <c r="AP71" s="100">
        <v>1</v>
      </c>
      <c r="AQ71" s="101">
        <v>3</v>
      </c>
      <c r="AR71" s="98"/>
      <c r="AS71" s="99"/>
      <c r="AT71" s="98"/>
      <c r="AU71" s="662"/>
      <c r="AV71" s="17"/>
      <c r="AW71" s="17"/>
      <c r="AX71" s="17"/>
      <c r="AY71" s="503"/>
      <c r="AZ71" s="17"/>
      <c r="BA71" s="17"/>
      <c r="BB71" s="17"/>
      <c r="BC71" s="17"/>
      <c r="BD71" s="27"/>
      <c r="BE71" s="22"/>
      <c r="BF71"/>
    </row>
    <row r="72" spans="2:58" ht="15.95" customHeight="1">
      <c r="B72" s="289"/>
      <c r="C72" s="46"/>
      <c r="D72" s="659" t="s">
        <v>58</v>
      </c>
      <c r="E72" s="98">
        <v>1</v>
      </c>
      <c r="F72" s="98">
        <v>3</v>
      </c>
      <c r="G72" s="471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0">
        <v>1</v>
      </c>
      <c r="AC72" s="490">
        <v>2</v>
      </c>
      <c r="AD72" s="76">
        <v>21</v>
      </c>
      <c r="AE72" s="76">
        <v>0</v>
      </c>
      <c r="AF72" s="76">
        <v>1</v>
      </c>
      <c r="AG72" s="76">
        <v>2</v>
      </c>
      <c r="AH72" s="98"/>
      <c r="AI72" s="98" t="s">
        <v>135</v>
      </c>
      <c r="AJ72" s="98"/>
      <c r="AK72" s="99"/>
      <c r="AL72" s="98"/>
      <c r="AM72" s="99"/>
      <c r="AN72" s="104" t="s">
        <v>314</v>
      </c>
      <c r="AO72" s="105"/>
      <c r="AP72" s="104" t="s">
        <v>314</v>
      </c>
      <c r="AQ72" s="105"/>
      <c r="AR72" s="107">
        <v>1</v>
      </c>
      <c r="AS72" s="106">
        <v>2</v>
      </c>
      <c r="AT72" s="104" t="s">
        <v>314</v>
      </c>
      <c r="AU72" s="670"/>
      <c r="AV72" s="17"/>
      <c r="AW72" s="17"/>
      <c r="AX72" s="17"/>
      <c r="AY72" s="503"/>
      <c r="AZ72" s="17"/>
      <c r="BA72" s="17"/>
      <c r="BB72" s="17"/>
      <c r="BC72" s="17"/>
      <c r="BD72" s="27"/>
      <c r="BE72" s="22"/>
      <c r="BF72"/>
    </row>
    <row r="73" spans="2:58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0">
        <v>1</v>
      </c>
      <c r="AC73" s="490">
        <v>3</v>
      </c>
      <c r="AD73" s="76">
        <v>26</v>
      </c>
      <c r="AE73" s="76">
        <v>1</v>
      </c>
      <c r="AF73" s="76">
        <v>1</v>
      </c>
      <c r="AG73" s="76">
        <v>3</v>
      </c>
      <c r="AH73" s="98"/>
      <c r="AI73" s="98" t="s">
        <v>135</v>
      </c>
      <c r="AJ73" s="98"/>
      <c r="AK73" s="99"/>
      <c r="AL73" s="98"/>
      <c r="AM73" s="99"/>
      <c r="AN73" s="98"/>
      <c r="AO73" s="99"/>
      <c r="AP73" s="98"/>
      <c r="AQ73" s="99"/>
      <c r="AR73" s="100">
        <v>1</v>
      </c>
      <c r="AS73" s="101">
        <v>3</v>
      </c>
      <c r="AT73" s="671"/>
      <c r="AU73" s="672"/>
      <c r="AV73" s="17"/>
      <c r="AW73" s="17"/>
      <c r="AX73" s="17"/>
      <c r="AY73" s="503"/>
      <c r="AZ73" s="17"/>
      <c r="BA73" s="17"/>
      <c r="BB73" s="17"/>
      <c r="BC73" s="17"/>
      <c r="BD73" s="27"/>
      <c r="BE73" s="22"/>
      <c r="BF73"/>
    </row>
    <row r="74" spans="2:58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0">
        <v>1</v>
      </c>
      <c r="AC74" s="490">
        <v>3</v>
      </c>
      <c r="AD74" s="76">
        <v>28</v>
      </c>
      <c r="AE74" s="76">
        <v>0</v>
      </c>
      <c r="AF74" s="76">
        <v>1</v>
      </c>
      <c r="AG74" s="76">
        <v>3</v>
      </c>
      <c r="AH74" s="98"/>
      <c r="AI74" s="98" t="s">
        <v>135</v>
      </c>
      <c r="AJ74" s="98"/>
      <c r="AK74" s="99"/>
      <c r="AL74" s="98"/>
      <c r="AM74" s="99"/>
      <c r="AN74" s="98"/>
      <c r="AO74" s="99"/>
      <c r="AP74" s="98"/>
      <c r="AQ74" s="99"/>
      <c r="AR74" s="100">
        <v>1</v>
      </c>
      <c r="AS74" s="101">
        <v>3</v>
      </c>
      <c r="AT74" s="98"/>
      <c r="AU74" s="662"/>
      <c r="AV74" s="17"/>
      <c r="AW74" s="17"/>
      <c r="AX74" s="17"/>
      <c r="AY74" s="503"/>
      <c r="AZ74" s="17"/>
      <c r="BA74" s="17"/>
      <c r="BB74" s="17"/>
      <c r="BC74" s="17"/>
      <c r="BD74" s="27"/>
      <c r="BE74" s="22"/>
      <c r="BF74"/>
    </row>
    <row r="75" spans="2:58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76">
        <v>38</v>
      </c>
      <c r="X75" s="76">
        <v>1</v>
      </c>
      <c r="Y75" s="76">
        <v>1</v>
      </c>
      <c r="Z75" s="501">
        <v>4</v>
      </c>
      <c r="AA75" s="154">
        <f t="shared" si="10"/>
        <v>48</v>
      </c>
      <c r="AB75" s="490">
        <v>1</v>
      </c>
      <c r="AC75" s="490">
        <v>4</v>
      </c>
      <c r="AD75" s="76">
        <v>22</v>
      </c>
      <c r="AE75" s="76">
        <v>4</v>
      </c>
      <c r="AF75" s="76">
        <v>1</v>
      </c>
      <c r="AG75" s="789">
        <v>2</v>
      </c>
      <c r="AH75" s="98"/>
      <c r="AI75" s="98" t="s">
        <v>135</v>
      </c>
      <c r="AJ75" s="98"/>
      <c r="AK75" s="99"/>
      <c r="AL75" s="98"/>
      <c r="AM75" s="99"/>
      <c r="AN75" s="98"/>
      <c r="AO75" s="99"/>
      <c r="AP75" s="98"/>
      <c r="AQ75" s="99"/>
      <c r="AR75" s="100">
        <v>1</v>
      </c>
      <c r="AS75" s="101">
        <v>4</v>
      </c>
      <c r="AT75" s="98"/>
      <c r="AU75" s="662"/>
      <c r="AV75" s="17"/>
      <c r="AW75" s="17"/>
      <c r="AX75" s="17"/>
      <c r="AY75" s="503"/>
      <c r="AZ75" s="17"/>
      <c r="BA75" s="17"/>
      <c r="BB75" s="17"/>
      <c r="BC75" s="17"/>
      <c r="BD75" s="27"/>
      <c r="BE75" s="22"/>
      <c r="BF75"/>
    </row>
    <row r="76" spans="2:58" ht="15.95" customHeight="1">
      <c r="B76" s="290"/>
      <c r="C76" s="52"/>
      <c r="D76" s="53"/>
      <c r="E76" s="196"/>
      <c r="F76" s="196"/>
      <c r="G76" s="162"/>
      <c r="H76" s="53"/>
      <c r="I76" s="447"/>
      <c r="J76" s="433"/>
      <c r="K76" s="433"/>
      <c r="L76" s="433"/>
      <c r="M76" s="53"/>
      <c r="N76" s="53"/>
      <c r="O76" s="53"/>
      <c r="P76" s="447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591"/>
      <c r="AB76" s="591"/>
      <c r="AC76" s="591"/>
      <c r="AD76" s="591"/>
      <c r="AE76" s="591"/>
      <c r="AF76" s="591"/>
      <c r="AG76" s="591"/>
      <c r="AH76" s="304"/>
      <c r="AI76" s="304"/>
      <c r="AJ76" s="36"/>
      <c r="AK76" s="36"/>
      <c r="AL76" s="35"/>
      <c r="AM76" s="198"/>
      <c r="AN76" s="35"/>
      <c r="AO76" s="35"/>
      <c r="AP76" s="35"/>
      <c r="AQ76" s="35"/>
      <c r="AR76" s="35"/>
      <c r="AS76" s="35"/>
      <c r="AT76" s="35"/>
      <c r="AU76" s="35"/>
      <c r="AV76" s="17"/>
      <c r="AW76" s="17"/>
      <c r="AX76" s="17"/>
      <c r="AY76" s="503"/>
      <c r="AZ76" s="17"/>
      <c r="BA76" s="17"/>
      <c r="BB76" s="17"/>
      <c r="BC76" s="17"/>
      <c r="BD76" s="27"/>
      <c r="BE76" s="22"/>
      <c r="BF76"/>
    </row>
    <row r="77" spans="2:58" ht="15.95" customHeight="1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715">
        <v>100</v>
      </c>
      <c r="I77" s="82">
        <v>77</v>
      </c>
      <c r="J77" s="143">
        <v>0</v>
      </c>
      <c r="K77" s="143">
        <v>2</v>
      </c>
      <c r="L77" s="143">
        <v>5</v>
      </c>
      <c r="M77" s="142">
        <v>100</v>
      </c>
      <c r="N77" s="142">
        <v>2</v>
      </c>
      <c r="O77" s="142">
        <v>5</v>
      </c>
      <c r="P77" s="82">
        <v>68</v>
      </c>
      <c r="Q77" s="143">
        <v>0</v>
      </c>
      <c r="R77" s="143">
        <v>2</v>
      </c>
      <c r="S77" s="143">
        <v>4</v>
      </c>
      <c r="T77" s="142">
        <v>100</v>
      </c>
      <c r="U77" s="142">
        <v>2</v>
      </c>
      <c r="V77" s="142">
        <v>5</v>
      </c>
      <c r="W77" s="142">
        <v>85</v>
      </c>
      <c r="X77" s="142">
        <v>0</v>
      </c>
      <c r="Y77" s="142">
        <v>2</v>
      </c>
      <c r="Z77" s="142">
        <v>5</v>
      </c>
      <c r="AA77" s="489">
        <f t="shared" si="10"/>
        <v>100</v>
      </c>
      <c r="AB77" s="489">
        <v>2</v>
      </c>
      <c r="AC77" s="489">
        <v>5</v>
      </c>
      <c r="AD77" s="489"/>
      <c r="AE77" s="489"/>
      <c r="AF77" s="489"/>
      <c r="AG77" s="489"/>
      <c r="AH77" s="143" t="s">
        <v>138</v>
      </c>
      <c r="AI77" s="143" t="s">
        <v>139</v>
      </c>
      <c r="AJ77" s="108"/>
      <c r="AK77" s="109"/>
      <c r="AL77" s="82">
        <v>2</v>
      </c>
      <c r="AM77" s="83">
        <v>5</v>
      </c>
      <c r="AN77" s="108"/>
      <c r="AO77" s="109"/>
      <c r="AP77" s="108"/>
      <c r="AQ77" s="109"/>
      <c r="AR77" s="108"/>
      <c r="AS77" s="109"/>
      <c r="AT77" s="197"/>
      <c r="AU77" s="664"/>
      <c r="AV77" s="19"/>
      <c r="AW77" s="19"/>
      <c r="AX77" s="19"/>
      <c r="AY77" s="503"/>
      <c r="AZ77" s="19"/>
      <c r="BA77" s="19"/>
      <c r="BB77" s="19"/>
      <c r="BC77" s="19"/>
      <c r="BD77" s="27"/>
      <c r="BE77" s="22"/>
      <c r="BF77"/>
    </row>
    <row r="78" spans="2:58" ht="15.95" customHeight="1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715">
        <v>120</v>
      </c>
      <c r="I78" s="82">
        <v>85</v>
      </c>
      <c r="J78" s="143">
        <v>5</v>
      </c>
      <c r="K78" s="143">
        <v>2</v>
      </c>
      <c r="L78" s="143">
        <v>5</v>
      </c>
      <c r="M78" s="142">
        <v>100</v>
      </c>
      <c r="N78" s="142">
        <v>2</v>
      </c>
      <c r="O78" s="142">
        <v>5</v>
      </c>
      <c r="P78" s="82">
        <v>72</v>
      </c>
      <c r="Q78" s="143">
        <v>3</v>
      </c>
      <c r="R78" s="143">
        <v>2</v>
      </c>
      <c r="S78" s="143">
        <v>5</v>
      </c>
      <c r="T78" s="142">
        <v>100</v>
      </c>
      <c r="U78" s="142">
        <v>2</v>
      </c>
      <c r="V78" s="142">
        <v>5</v>
      </c>
      <c r="W78" s="142">
        <v>101</v>
      </c>
      <c r="X78" s="142">
        <v>2</v>
      </c>
      <c r="Y78" s="142">
        <v>2</v>
      </c>
      <c r="Z78" s="142">
        <v>5</v>
      </c>
      <c r="AA78" s="489">
        <f t="shared" si="10"/>
        <v>120</v>
      </c>
      <c r="AB78" s="489">
        <v>2</v>
      </c>
      <c r="AC78" s="766">
        <v>6</v>
      </c>
      <c r="AD78" s="766"/>
      <c r="AE78" s="766"/>
      <c r="AF78" s="766"/>
      <c r="AG78" s="766"/>
      <c r="AH78" s="143" t="s">
        <v>138</v>
      </c>
      <c r="AI78" s="143" t="s">
        <v>139</v>
      </c>
      <c r="AJ78" s="108"/>
      <c r="AK78" s="109"/>
      <c r="AL78" s="82">
        <v>2</v>
      </c>
      <c r="AM78" s="83">
        <v>6</v>
      </c>
      <c r="AN78" s="108"/>
      <c r="AO78" s="109"/>
      <c r="AP78" s="108"/>
      <c r="AQ78" s="109"/>
      <c r="AR78" s="108"/>
      <c r="AS78" s="109"/>
      <c r="AT78" s="197"/>
      <c r="AU78" s="664"/>
      <c r="AV78" s="19"/>
      <c r="AW78" s="19"/>
      <c r="AX78" s="19"/>
      <c r="AY78" s="503"/>
      <c r="AZ78" s="19"/>
      <c r="BA78" s="19"/>
      <c r="BB78" s="19"/>
      <c r="BC78" s="19"/>
      <c r="BD78" s="27"/>
      <c r="BE78" s="22"/>
      <c r="BF78"/>
    </row>
    <row r="79" spans="2:58" ht="15.95" customHeight="1">
      <c r="B79" s="292"/>
      <c r="C79" s="61"/>
      <c r="D79" s="56" t="s">
        <v>67</v>
      </c>
      <c r="E79" s="76">
        <v>3</v>
      </c>
      <c r="F79" s="76">
        <v>1</v>
      </c>
      <c r="G79" s="784">
        <v>17</v>
      </c>
      <c r="H79" s="715">
        <v>120</v>
      </c>
      <c r="I79" s="82">
        <v>132</v>
      </c>
      <c r="J79" s="143">
        <v>47</v>
      </c>
      <c r="K79" s="143">
        <v>2</v>
      </c>
      <c r="L79" s="143">
        <v>6</v>
      </c>
      <c r="M79" s="142">
        <v>120</v>
      </c>
      <c r="N79" s="142">
        <v>2</v>
      </c>
      <c r="O79" s="142">
        <v>6</v>
      </c>
      <c r="P79" s="82">
        <v>121</v>
      </c>
      <c r="Q79" s="143">
        <v>64</v>
      </c>
      <c r="R79" s="143">
        <v>2</v>
      </c>
      <c r="S79" s="143">
        <v>6</v>
      </c>
      <c r="T79" s="142">
        <v>120</v>
      </c>
      <c r="U79" s="142">
        <v>2</v>
      </c>
      <c r="V79" s="142">
        <v>6</v>
      </c>
      <c r="W79" s="410">
        <v>140</v>
      </c>
      <c r="X79" s="142">
        <v>38</v>
      </c>
      <c r="Y79" s="142">
        <v>2</v>
      </c>
      <c r="Z79" s="142">
        <v>6</v>
      </c>
      <c r="AA79" s="657">
        <v>136</v>
      </c>
      <c r="AB79" s="657">
        <v>3</v>
      </c>
      <c r="AC79" s="657">
        <v>8</v>
      </c>
      <c r="AD79" s="657"/>
      <c r="AE79" s="657"/>
      <c r="AF79" s="657"/>
      <c r="AG79" s="657"/>
      <c r="AH79" s="143" t="s">
        <v>345</v>
      </c>
      <c r="AI79" s="143" t="s">
        <v>139</v>
      </c>
      <c r="AJ79" s="108"/>
      <c r="AK79" s="109"/>
      <c r="AL79" s="783">
        <v>3</v>
      </c>
      <c r="AM79" s="781">
        <v>8</v>
      </c>
      <c r="AN79" s="108"/>
      <c r="AO79" s="109"/>
      <c r="AP79" s="108"/>
      <c r="AQ79" s="109"/>
      <c r="AR79" s="108"/>
      <c r="AS79" s="109"/>
      <c r="AT79" s="197"/>
      <c r="AU79" s="664"/>
      <c r="AV79" s="19"/>
      <c r="AW79" s="19"/>
      <c r="AX79" s="19"/>
      <c r="AY79" s="503"/>
      <c r="AZ79" s="19"/>
      <c r="BA79" s="19"/>
      <c r="BB79" s="19"/>
      <c r="BC79" s="19"/>
      <c r="BD79" s="27"/>
      <c r="BE79" s="22"/>
      <c r="BF79"/>
    </row>
    <row r="80" spans="2:58" ht="15.95" customHeight="1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715">
        <v>120</v>
      </c>
      <c r="I80" s="82">
        <v>73</v>
      </c>
      <c r="J80" s="143">
        <v>3</v>
      </c>
      <c r="K80" s="143">
        <v>2</v>
      </c>
      <c r="L80" s="143">
        <v>5</v>
      </c>
      <c r="M80" s="142">
        <v>80</v>
      </c>
      <c r="N80" s="142">
        <v>2</v>
      </c>
      <c r="O80" s="142">
        <v>4</v>
      </c>
      <c r="P80" s="82">
        <v>66</v>
      </c>
      <c r="Q80" s="143">
        <v>2</v>
      </c>
      <c r="R80" s="143">
        <v>2</v>
      </c>
      <c r="S80" s="143">
        <v>4</v>
      </c>
      <c r="T80" s="142">
        <v>80</v>
      </c>
      <c r="U80" s="142">
        <v>2</v>
      </c>
      <c r="V80" s="142">
        <v>4</v>
      </c>
      <c r="W80" s="410">
        <v>98</v>
      </c>
      <c r="X80" s="142">
        <v>0</v>
      </c>
      <c r="Y80" s="142">
        <v>2</v>
      </c>
      <c r="Z80" s="476">
        <v>5</v>
      </c>
      <c r="AA80" s="489">
        <f t="shared" si="10"/>
        <v>120</v>
      </c>
      <c r="AB80" s="489">
        <v>2</v>
      </c>
      <c r="AC80" s="766">
        <v>6</v>
      </c>
      <c r="AD80" s="766"/>
      <c r="AE80" s="766"/>
      <c r="AF80" s="766"/>
      <c r="AG80" s="766"/>
      <c r="AH80" s="143" t="s">
        <v>138</v>
      </c>
      <c r="AI80" s="143" t="s">
        <v>139</v>
      </c>
      <c r="AJ80" s="108"/>
      <c r="AK80" s="109"/>
      <c r="AL80" s="82">
        <v>2</v>
      </c>
      <c r="AM80" s="83">
        <v>6</v>
      </c>
      <c r="AN80" s="108"/>
      <c r="AO80" s="109"/>
      <c r="AP80" s="108"/>
      <c r="AQ80" s="109"/>
      <c r="AR80" s="108"/>
      <c r="AS80" s="109"/>
      <c r="AT80" s="197"/>
      <c r="AU80" s="664"/>
      <c r="AV80" s="19"/>
      <c r="AW80" s="19"/>
      <c r="AX80" s="19"/>
      <c r="AY80" s="503"/>
      <c r="AZ80" s="19"/>
      <c r="BA80" s="19"/>
      <c r="BB80" s="19"/>
      <c r="BC80" s="19"/>
      <c r="BD80" s="27"/>
      <c r="BE80" s="22"/>
      <c r="BF80"/>
    </row>
    <row r="81" spans="2:58" ht="15.95" customHeight="1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715">
        <v>120</v>
      </c>
      <c r="I81" s="82">
        <v>74</v>
      </c>
      <c r="J81" s="143">
        <v>2</v>
      </c>
      <c r="K81" s="143">
        <v>2</v>
      </c>
      <c r="L81" s="143">
        <v>5</v>
      </c>
      <c r="M81" s="142">
        <v>80</v>
      </c>
      <c r="N81" s="142">
        <v>2</v>
      </c>
      <c r="O81" s="142">
        <v>4</v>
      </c>
      <c r="P81" s="82">
        <v>65</v>
      </c>
      <c r="Q81" s="143">
        <v>0</v>
      </c>
      <c r="R81" s="143">
        <v>2</v>
      </c>
      <c r="S81" s="143">
        <v>4</v>
      </c>
      <c r="T81" s="142">
        <v>80</v>
      </c>
      <c r="U81" s="142">
        <v>2</v>
      </c>
      <c r="V81" s="142">
        <v>4</v>
      </c>
      <c r="W81" s="410">
        <v>93</v>
      </c>
      <c r="X81" s="142">
        <v>0</v>
      </c>
      <c r="Y81" s="142">
        <v>2</v>
      </c>
      <c r="Z81" s="142">
        <v>4</v>
      </c>
      <c r="AA81" s="489">
        <f t="shared" si="10"/>
        <v>100</v>
      </c>
      <c r="AB81" s="489">
        <v>2</v>
      </c>
      <c r="AC81" s="766">
        <v>5</v>
      </c>
      <c r="AD81" s="766"/>
      <c r="AE81" s="766"/>
      <c r="AF81" s="766"/>
      <c r="AG81" s="766"/>
      <c r="AH81" s="143" t="s">
        <v>138</v>
      </c>
      <c r="AI81" s="143" t="s">
        <v>139</v>
      </c>
      <c r="AJ81" s="108"/>
      <c r="AK81" s="109"/>
      <c r="AL81" s="82">
        <v>2</v>
      </c>
      <c r="AM81" s="83">
        <v>5</v>
      </c>
      <c r="AN81" s="108"/>
      <c r="AO81" s="109"/>
      <c r="AP81" s="108"/>
      <c r="AQ81" s="109"/>
      <c r="AR81" s="108"/>
      <c r="AS81" s="109"/>
      <c r="AT81" s="197"/>
      <c r="AU81" s="664"/>
      <c r="AV81" s="19"/>
      <c r="AW81" s="19"/>
      <c r="AX81" s="19"/>
      <c r="AY81" s="503"/>
      <c r="AZ81" s="19"/>
      <c r="BA81" s="19"/>
      <c r="BB81" s="19"/>
      <c r="BC81" s="19"/>
      <c r="BD81" s="27"/>
      <c r="BE81" s="22"/>
      <c r="BF81"/>
    </row>
    <row r="82" spans="2:58" ht="15.95" customHeight="1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108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108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413">
        <v>130</v>
      </c>
      <c r="X82" s="98">
        <v>56</v>
      </c>
      <c r="Y82" s="98">
        <v>2</v>
      </c>
      <c r="Z82" s="98">
        <v>6</v>
      </c>
      <c r="AA82" s="154">
        <f t="shared" si="10"/>
        <v>140</v>
      </c>
      <c r="AB82" s="490">
        <v>2</v>
      </c>
      <c r="AC82" s="493">
        <v>7</v>
      </c>
      <c r="AD82" s="493"/>
      <c r="AE82" s="493"/>
      <c r="AF82" s="493"/>
      <c r="AG82" s="493"/>
      <c r="AH82" s="76" t="s">
        <v>140</v>
      </c>
      <c r="AI82" s="76" t="s">
        <v>141</v>
      </c>
      <c r="AJ82" s="108"/>
      <c r="AK82" s="109"/>
      <c r="AL82" s="108"/>
      <c r="AM82" s="109"/>
      <c r="AN82" s="108">
        <v>2</v>
      </c>
      <c r="AO82" s="109">
        <v>7</v>
      </c>
      <c r="AP82" s="108"/>
      <c r="AQ82" s="109"/>
      <c r="AR82" s="108"/>
      <c r="AS82" s="109"/>
      <c r="AT82" s="197"/>
      <c r="AU82" s="664"/>
      <c r="AV82" s="19"/>
      <c r="AW82" s="19"/>
      <c r="AX82" s="19"/>
      <c r="AY82" s="503"/>
      <c r="AZ82" s="19"/>
      <c r="BA82" s="19"/>
      <c r="BB82" s="19"/>
      <c r="BC82" s="19"/>
      <c r="BD82" s="27"/>
      <c r="BE82" s="22"/>
      <c r="BF82"/>
    </row>
    <row r="83" spans="2:58" ht="15.95" customHeight="1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108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108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98">
        <v>73</v>
      </c>
      <c r="X83" s="98">
        <v>11</v>
      </c>
      <c r="Y83" s="98">
        <v>2</v>
      </c>
      <c r="Z83" s="98">
        <v>7</v>
      </c>
      <c r="AA83" s="154">
        <f t="shared" si="10"/>
        <v>90</v>
      </c>
      <c r="AB83" s="490">
        <v>2</v>
      </c>
      <c r="AC83" s="615">
        <v>6</v>
      </c>
      <c r="AD83" s="615"/>
      <c r="AE83" s="615"/>
      <c r="AF83" s="615"/>
      <c r="AG83" s="615"/>
      <c r="AH83" s="76" t="s">
        <v>140</v>
      </c>
      <c r="AI83" s="76" t="s">
        <v>141</v>
      </c>
      <c r="AJ83" s="108"/>
      <c r="AK83" s="109"/>
      <c r="AL83" s="108"/>
      <c r="AM83" s="109"/>
      <c r="AN83" s="108">
        <v>2</v>
      </c>
      <c r="AO83" s="109">
        <v>6</v>
      </c>
      <c r="AP83" s="108"/>
      <c r="AQ83" s="109"/>
      <c r="AR83" s="108"/>
      <c r="AS83" s="109"/>
      <c r="AT83" s="197"/>
      <c r="AU83" s="664"/>
      <c r="AV83" s="19"/>
      <c r="AW83" s="19"/>
      <c r="AX83" s="19"/>
      <c r="AY83" s="503"/>
      <c r="AZ83" s="19"/>
      <c r="BA83" s="19"/>
      <c r="BB83" s="19"/>
      <c r="BC83" s="19"/>
      <c r="BD83" s="27"/>
      <c r="BE83" s="22"/>
      <c r="BF83"/>
    </row>
    <row r="84" spans="2:58" ht="15.95" customHeight="1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108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108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98">
        <v>87</v>
      </c>
      <c r="X84" s="98">
        <v>16</v>
      </c>
      <c r="Y84" s="98">
        <v>2</v>
      </c>
      <c r="Z84" s="98">
        <v>7</v>
      </c>
      <c r="AA84" s="154">
        <f t="shared" si="10"/>
        <v>105</v>
      </c>
      <c r="AB84" s="490">
        <v>2</v>
      </c>
      <c r="AC84" s="490">
        <v>7</v>
      </c>
      <c r="AD84" s="490"/>
      <c r="AE84" s="490"/>
      <c r="AF84" s="490"/>
      <c r="AG84" s="490"/>
      <c r="AH84" s="76" t="s">
        <v>140</v>
      </c>
      <c r="AI84" s="76" t="s">
        <v>141</v>
      </c>
      <c r="AJ84" s="108"/>
      <c r="AK84" s="109"/>
      <c r="AL84" s="108"/>
      <c r="AM84" s="109"/>
      <c r="AN84" s="108">
        <v>2</v>
      </c>
      <c r="AO84" s="109">
        <v>7</v>
      </c>
      <c r="AP84" s="108"/>
      <c r="AQ84" s="109"/>
      <c r="AR84" s="108"/>
      <c r="AS84" s="109"/>
      <c r="AT84" s="197"/>
      <c r="AU84" s="664"/>
      <c r="AV84" s="19"/>
      <c r="AW84" s="19"/>
      <c r="AX84" s="19"/>
      <c r="AY84" s="503"/>
      <c r="AZ84" s="19"/>
      <c r="BA84" s="19"/>
      <c r="BB84" s="19"/>
      <c r="BC84" s="19"/>
      <c r="BD84" s="27"/>
      <c r="BE84" s="22"/>
      <c r="BF84"/>
    </row>
    <row r="85" spans="2:58" ht="15.95" customHeight="1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108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108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98">
        <v>67</v>
      </c>
      <c r="X85" s="98">
        <v>10</v>
      </c>
      <c r="Y85" s="98">
        <v>2</v>
      </c>
      <c r="Z85" s="98">
        <v>5</v>
      </c>
      <c r="AA85" s="154">
        <f t="shared" si="10"/>
        <v>80</v>
      </c>
      <c r="AB85" s="490">
        <v>2</v>
      </c>
      <c r="AC85" s="615">
        <v>4</v>
      </c>
      <c r="AD85" s="615"/>
      <c r="AE85" s="615"/>
      <c r="AF85" s="615"/>
      <c r="AG85" s="615"/>
      <c r="AH85" s="76" t="s">
        <v>140</v>
      </c>
      <c r="AI85" s="76" t="s">
        <v>141</v>
      </c>
      <c r="AJ85" s="108"/>
      <c r="AK85" s="109"/>
      <c r="AL85" s="108"/>
      <c r="AM85" s="109"/>
      <c r="AN85" s="108">
        <v>2</v>
      </c>
      <c r="AO85" s="109">
        <v>4</v>
      </c>
      <c r="AP85" s="108"/>
      <c r="AQ85" s="109"/>
      <c r="AR85" s="108"/>
      <c r="AS85" s="109"/>
      <c r="AT85" s="197"/>
      <c r="AU85" s="664"/>
      <c r="AV85" s="19"/>
      <c r="AW85" s="19"/>
      <c r="AX85" s="19"/>
      <c r="AY85" s="503"/>
      <c r="AZ85" s="19"/>
      <c r="BA85" s="19"/>
      <c r="BB85" s="19"/>
      <c r="BC85" s="19"/>
      <c r="BD85" s="27"/>
      <c r="BE85" s="22"/>
      <c r="BF85"/>
    </row>
    <row r="86" spans="2:58" ht="15.95" customHeight="1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108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108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98">
        <v>63</v>
      </c>
      <c r="X86" s="98">
        <v>4</v>
      </c>
      <c r="Y86" s="98">
        <v>2</v>
      </c>
      <c r="Z86" s="98">
        <v>5</v>
      </c>
      <c r="AA86" s="154">
        <f t="shared" si="10"/>
        <v>80</v>
      </c>
      <c r="AB86" s="490">
        <v>2</v>
      </c>
      <c r="AC86" s="615">
        <v>4</v>
      </c>
      <c r="AD86" s="615"/>
      <c r="AE86" s="615"/>
      <c r="AF86" s="615"/>
      <c r="AG86" s="615"/>
      <c r="AH86" s="76" t="s">
        <v>140</v>
      </c>
      <c r="AI86" s="76" t="s">
        <v>141</v>
      </c>
      <c r="AJ86" s="108"/>
      <c r="AK86" s="109"/>
      <c r="AL86" s="108"/>
      <c r="AM86" s="109"/>
      <c r="AN86" s="108">
        <v>2</v>
      </c>
      <c r="AO86" s="109">
        <v>4</v>
      </c>
      <c r="AP86" s="108"/>
      <c r="AQ86" s="109"/>
      <c r="AR86" s="108"/>
      <c r="AS86" s="109"/>
      <c r="AT86" s="197"/>
      <c r="AU86" s="664"/>
      <c r="AV86" s="19"/>
      <c r="AW86" s="19"/>
      <c r="AX86" s="19"/>
      <c r="AY86" s="503"/>
      <c r="AZ86" s="19"/>
      <c r="BA86" s="19"/>
      <c r="BB86" s="19"/>
      <c r="BC86" s="19"/>
      <c r="BD86" s="27"/>
      <c r="BE86" s="22"/>
      <c r="BF86"/>
    </row>
    <row r="87" spans="2:58" ht="15.95" customHeight="1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108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108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98">
        <v>8</v>
      </c>
      <c r="X87" s="98">
        <v>0</v>
      </c>
      <c r="Y87" s="98">
        <v>2</v>
      </c>
      <c r="Z87" s="98">
        <v>2</v>
      </c>
      <c r="AA87" s="154">
        <f t="shared" si="10"/>
        <v>24</v>
      </c>
      <c r="AB87" s="490">
        <v>2</v>
      </c>
      <c r="AC87" s="490">
        <v>2</v>
      </c>
      <c r="AD87" s="490"/>
      <c r="AE87" s="490"/>
      <c r="AF87" s="490"/>
      <c r="AG87" s="490"/>
      <c r="AH87" s="76"/>
      <c r="AI87" s="76" t="s">
        <v>143</v>
      </c>
      <c r="AJ87" s="108"/>
      <c r="AK87" s="109"/>
      <c r="AL87" s="108"/>
      <c r="AM87" s="109"/>
      <c r="AN87" s="108"/>
      <c r="AO87" s="109"/>
      <c r="AP87" s="108">
        <v>2</v>
      </c>
      <c r="AQ87" s="109">
        <v>2</v>
      </c>
      <c r="AR87" s="108"/>
      <c r="AS87" s="109"/>
      <c r="AT87" s="197"/>
      <c r="AU87" s="664"/>
      <c r="AV87" s="19"/>
      <c r="AW87" s="19"/>
      <c r="AX87" s="19"/>
      <c r="AY87" s="503"/>
      <c r="AZ87" s="19"/>
      <c r="BA87" s="19"/>
      <c r="BB87" s="19"/>
      <c r="BC87" s="19"/>
      <c r="BD87" s="27"/>
      <c r="BE87" s="22"/>
      <c r="BF87"/>
    </row>
    <row r="88" spans="2:58" ht="15.95" customHeight="1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108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108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98">
        <v>9</v>
      </c>
      <c r="X88" s="98">
        <v>0</v>
      </c>
      <c r="Y88" s="98">
        <v>1</v>
      </c>
      <c r="Z88" s="98">
        <v>2</v>
      </c>
      <c r="AA88" s="154">
        <f t="shared" si="10"/>
        <v>24</v>
      </c>
      <c r="AB88" s="490">
        <v>1</v>
      </c>
      <c r="AC88" s="490">
        <v>2</v>
      </c>
      <c r="AD88" s="490"/>
      <c r="AE88" s="490"/>
      <c r="AF88" s="490"/>
      <c r="AG88" s="490"/>
      <c r="AH88" s="76"/>
      <c r="AI88" s="76" t="s">
        <v>142</v>
      </c>
      <c r="AJ88" s="108"/>
      <c r="AK88" s="109"/>
      <c r="AL88" s="108"/>
      <c r="AM88" s="109"/>
      <c r="AN88" s="108"/>
      <c r="AO88" s="109"/>
      <c r="AP88" s="108">
        <v>1</v>
      </c>
      <c r="AQ88" s="109">
        <v>2</v>
      </c>
      <c r="AR88" s="108"/>
      <c r="AS88" s="109"/>
      <c r="AT88" s="197"/>
      <c r="AU88" s="664"/>
      <c r="AV88" s="19"/>
      <c r="AW88" s="19"/>
      <c r="AX88" s="19"/>
      <c r="AY88" s="503"/>
      <c r="AZ88" s="19"/>
      <c r="BA88" s="19"/>
      <c r="BB88" s="19"/>
      <c r="BC88" s="19"/>
      <c r="BD88" s="27"/>
      <c r="BE88" s="22"/>
      <c r="BF88"/>
    </row>
    <row r="89" spans="2:58" ht="15.95" customHeight="1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108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108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98">
        <v>11</v>
      </c>
      <c r="X89" s="98">
        <v>3</v>
      </c>
      <c r="Y89" s="98">
        <v>1</v>
      </c>
      <c r="Z89" s="98">
        <v>2</v>
      </c>
      <c r="AA89" s="154">
        <f t="shared" si="10"/>
        <v>32</v>
      </c>
      <c r="AB89" s="490">
        <v>1</v>
      </c>
      <c r="AC89" s="490">
        <v>2</v>
      </c>
      <c r="AD89" s="490"/>
      <c r="AE89" s="490"/>
      <c r="AF89" s="490"/>
      <c r="AG89" s="490"/>
      <c r="AH89" s="76"/>
      <c r="AI89" s="76" t="s">
        <v>142</v>
      </c>
      <c r="AJ89" s="108"/>
      <c r="AK89" s="109"/>
      <c r="AL89" s="108"/>
      <c r="AM89" s="109"/>
      <c r="AN89" s="108"/>
      <c r="AO89" s="109"/>
      <c r="AP89" s="108">
        <v>1</v>
      </c>
      <c r="AQ89" s="109">
        <v>2</v>
      </c>
      <c r="AR89" s="108"/>
      <c r="AS89" s="109"/>
      <c r="AT89" s="671"/>
      <c r="AU89" s="664"/>
      <c r="AV89" s="19"/>
      <c r="AW89" s="19"/>
      <c r="AX89" s="19"/>
      <c r="AY89" s="503"/>
      <c r="AZ89" s="19"/>
      <c r="BA89" s="19"/>
      <c r="BB89" s="19"/>
      <c r="BC89" s="19"/>
      <c r="BD89" s="27"/>
      <c r="BE89" s="22"/>
      <c r="BF89"/>
    </row>
    <row r="90" spans="2:58" ht="15.95" customHeight="1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108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108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98">
        <v>17</v>
      </c>
      <c r="X90" s="98">
        <v>7</v>
      </c>
      <c r="Y90" s="98">
        <v>1</v>
      </c>
      <c r="Z90" s="98">
        <v>3</v>
      </c>
      <c r="AA90" s="154">
        <f t="shared" si="10"/>
        <v>24</v>
      </c>
      <c r="AB90" s="490">
        <v>1</v>
      </c>
      <c r="AC90" s="615">
        <v>2</v>
      </c>
      <c r="AD90" s="615"/>
      <c r="AE90" s="615"/>
      <c r="AF90" s="615"/>
      <c r="AG90" s="615"/>
      <c r="AH90" s="76"/>
      <c r="AI90" s="76" t="s">
        <v>142</v>
      </c>
      <c r="AJ90" s="108"/>
      <c r="AK90" s="109"/>
      <c r="AL90" s="108"/>
      <c r="AM90" s="109"/>
      <c r="AN90" s="108"/>
      <c r="AO90" s="109"/>
      <c r="AP90" s="108">
        <v>1</v>
      </c>
      <c r="AQ90" s="109">
        <v>2</v>
      </c>
      <c r="AR90" s="108"/>
      <c r="AS90" s="109"/>
      <c r="AT90" s="197"/>
      <c r="AU90" s="664"/>
      <c r="AV90" s="19"/>
      <c r="AW90" s="19"/>
      <c r="AX90" s="19"/>
      <c r="AY90" s="503"/>
      <c r="AZ90" s="19"/>
      <c r="BA90" s="19"/>
      <c r="BB90" s="19"/>
      <c r="BC90" s="19"/>
      <c r="BD90" s="27"/>
      <c r="BE90" s="22"/>
      <c r="BF90"/>
    </row>
    <row r="91" spans="2:58" ht="15.95" customHeight="1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108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108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98">
        <v>12</v>
      </c>
      <c r="X91" s="98">
        <v>1</v>
      </c>
      <c r="Y91" s="98">
        <v>1</v>
      </c>
      <c r="Z91" s="98">
        <v>3</v>
      </c>
      <c r="AA91" s="154">
        <f t="shared" si="10"/>
        <v>27</v>
      </c>
      <c r="AB91" s="490">
        <v>1</v>
      </c>
      <c r="AC91" s="615">
        <v>3</v>
      </c>
      <c r="AD91" s="615"/>
      <c r="AE91" s="615"/>
      <c r="AF91" s="615"/>
      <c r="AG91" s="615"/>
      <c r="AH91" s="76"/>
      <c r="AI91" s="76" t="s">
        <v>142</v>
      </c>
      <c r="AJ91" s="108"/>
      <c r="AK91" s="109"/>
      <c r="AL91" s="108"/>
      <c r="AM91" s="109"/>
      <c r="AN91" s="108"/>
      <c r="AO91" s="109"/>
      <c r="AP91" s="108">
        <v>1</v>
      </c>
      <c r="AQ91" s="109">
        <v>3</v>
      </c>
      <c r="AR91" s="108"/>
      <c r="AS91" s="109"/>
      <c r="AT91" s="197"/>
      <c r="AU91" s="664"/>
      <c r="AV91" s="19"/>
      <c r="AW91" s="19"/>
      <c r="AX91" s="19"/>
      <c r="AY91" s="503"/>
      <c r="AZ91" s="19"/>
      <c r="BA91" s="19"/>
      <c r="BB91" s="19"/>
      <c r="BC91" s="19"/>
      <c r="BD91" s="27"/>
      <c r="BE91" s="22"/>
      <c r="BF91"/>
    </row>
    <row r="92" spans="2:58" ht="15.95" customHeight="1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108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108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98">
        <v>33</v>
      </c>
      <c r="X92" s="98">
        <v>3</v>
      </c>
      <c r="Y92" s="98">
        <v>1</v>
      </c>
      <c r="Z92" s="98">
        <v>2</v>
      </c>
      <c r="AA92" s="154">
        <f t="shared" si="10"/>
        <v>40</v>
      </c>
      <c r="AB92" s="490">
        <v>1</v>
      </c>
      <c r="AC92" s="490">
        <v>2</v>
      </c>
      <c r="AD92" s="490"/>
      <c r="AE92" s="490"/>
      <c r="AF92" s="490"/>
      <c r="AG92" s="490"/>
      <c r="AH92" s="76"/>
      <c r="AI92" s="76" t="s">
        <v>144</v>
      </c>
      <c r="AJ92" s="108"/>
      <c r="AK92" s="109"/>
      <c r="AL92" s="108"/>
      <c r="AM92" s="109"/>
      <c r="AN92" s="108"/>
      <c r="AO92" s="109"/>
      <c r="AP92" s="108"/>
      <c r="AQ92" s="109"/>
      <c r="AR92" s="108">
        <v>1</v>
      </c>
      <c r="AS92" s="109">
        <v>2</v>
      </c>
      <c r="AT92" s="197"/>
      <c r="AU92" s="664"/>
      <c r="AV92" s="19"/>
      <c r="AW92" s="19"/>
      <c r="AX92" s="19"/>
      <c r="AY92" s="503"/>
      <c r="AZ92" s="19"/>
      <c r="BA92" s="19"/>
      <c r="BB92" s="19"/>
      <c r="BC92" s="19"/>
      <c r="BD92" s="27"/>
      <c r="BE92" s="22"/>
      <c r="BF92"/>
    </row>
    <row r="93" spans="2:58" ht="15.95" customHeight="1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108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108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98">
        <v>32</v>
      </c>
      <c r="X93" s="98">
        <v>0</v>
      </c>
      <c r="Y93" s="98">
        <v>1</v>
      </c>
      <c r="Z93" s="98">
        <v>2</v>
      </c>
      <c r="AA93" s="154">
        <f t="shared" si="10"/>
        <v>48</v>
      </c>
      <c r="AB93" s="490">
        <v>1</v>
      </c>
      <c r="AC93" s="493">
        <v>3</v>
      </c>
      <c r="AD93" s="493"/>
      <c r="AE93" s="493"/>
      <c r="AF93" s="493"/>
      <c r="AG93" s="493"/>
      <c r="AH93" s="76"/>
      <c r="AI93" s="76" t="s">
        <v>144</v>
      </c>
      <c r="AJ93" s="108"/>
      <c r="AK93" s="109"/>
      <c r="AL93" s="108"/>
      <c r="AM93" s="109"/>
      <c r="AN93" s="108"/>
      <c r="AO93" s="109"/>
      <c r="AP93" s="108"/>
      <c r="AQ93" s="109"/>
      <c r="AR93" s="108">
        <v>1</v>
      </c>
      <c r="AS93" s="109">
        <v>3</v>
      </c>
      <c r="AT93" s="197"/>
      <c r="AU93" s="664"/>
      <c r="AV93" s="19"/>
      <c r="AW93" s="19"/>
      <c r="AX93" s="19"/>
      <c r="AY93" s="503"/>
      <c r="AZ93" s="19"/>
      <c r="BA93" s="19"/>
      <c r="BB93" s="19"/>
      <c r="BC93" s="19"/>
      <c r="BD93" s="27"/>
      <c r="BE93" s="22"/>
      <c r="BF93"/>
    </row>
    <row r="94" spans="2:58" ht="15.95" customHeight="1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98">
        <v>38</v>
      </c>
      <c r="X94" s="98">
        <v>2</v>
      </c>
      <c r="Y94" s="98">
        <v>1</v>
      </c>
      <c r="Z94" s="98">
        <v>2</v>
      </c>
      <c r="AA94" s="154">
        <f t="shared" si="10"/>
        <v>60</v>
      </c>
      <c r="AB94" s="490">
        <v>1</v>
      </c>
      <c r="AC94" s="493">
        <v>3</v>
      </c>
      <c r="AD94" s="493"/>
      <c r="AE94" s="493"/>
      <c r="AF94" s="493"/>
      <c r="AG94" s="493"/>
      <c r="AH94" s="76"/>
      <c r="AI94" s="76" t="s">
        <v>144</v>
      </c>
      <c r="AJ94" s="108"/>
      <c r="AK94" s="109"/>
      <c r="AL94" s="108"/>
      <c r="AM94" s="109"/>
      <c r="AN94" s="108"/>
      <c r="AO94" s="109"/>
      <c r="AP94" s="108"/>
      <c r="AQ94" s="109"/>
      <c r="AR94" s="108">
        <v>1</v>
      </c>
      <c r="AS94" s="109">
        <v>3</v>
      </c>
      <c r="AT94" s="197"/>
      <c r="AU94" s="664"/>
      <c r="AV94" s="19"/>
      <c r="AW94" s="19"/>
      <c r="AX94" s="19"/>
      <c r="AY94" s="503"/>
      <c r="AZ94" s="19"/>
      <c r="BA94" s="19"/>
      <c r="BB94" s="19"/>
      <c r="BC94" s="19"/>
      <c r="BD94" s="27"/>
      <c r="BE94" s="22"/>
      <c r="BF94"/>
    </row>
    <row r="95" spans="2:58" ht="15.95" customHeight="1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108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98">
        <v>31</v>
      </c>
      <c r="X95" s="98">
        <v>1</v>
      </c>
      <c r="Y95" s="98">
        <v>1</v>
      </c>
      <c r="Z95" s="98">
        <v>2</v>
      </c>
      <c r="AA95" s="154">
        <f t="shared" si="10"/>
        <v>40</v>
      </c>
      <c r="AB95" s="490">
        <v>1</v>
      </c>
      <c r="AC95" s="490">
        <v>2</v>
      </c>
      <c r="AD95" s="490"/>
      <c r="AE95" s="490"/>
      <c r="AF95" s="490"/>
      <c r="AG95" s="490"/>
      <c r="AH95" s="76"/>
      <c r="AI95" s="76" t="s">
        <v>144</v>
      </c>
      <c r="AJ95" s="108"/>
      <c r="AK95" s="109"/>
      <c r="AL95" s="108"/>
      <c r="AM95" s="109"/>
      <c r="AN95" s="108"/>
      <c r="AO95" s="109"/>
      <c r="AP95" s="108"/>
      <c r="AQ95" s="109"/>
      <c r="AR95" s="108">
        <v>1</v>
      </c>
      <c r="AS95" s="109">
        <v>2</v>
      </c>
      <c r="AT95" s="197"/>
      <c r="AU95" s="664"/>
      <c r="AV95" s="19"/>
      <c r="AW95" s="19"/>
      <c r="AX95" s="19"/>
      <c r="AY95" s="503"/>
      <c r="AZ95" s="19"/>
      <c r="BA95" s="19"/>
      <c r="BB95" s="19"/>
      <c r="BC95" s="19"/>
      <c r="BD95" s="27"/>
      <c r="BE95" s="22"/>
      <c r="BF95"/>
    </row>
    <row r="96" spans="2:58" ht="15.95" customHeight="1">
      <c r="B96" s="292"/>
      <c r="C96" s="61"/>
      <c r="D96" s="56" t="s">
        <v>62</v>
      </c>
      <c r="E96" s="76">
        <v>1</v>
      </c>
      <c r="F96" s="76">
        <v>3</v>
      </c>
      <c r="G96" s="168">
        <v>16</v>
      </c>
      <c r="H96" s="180">
        <v>40</v>
      </c>
      <c r="I96" s="108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413">
        <v>44</v>
      </c>
      <c r="X96" s="100">
        <v>2</v>
      </c>
      <c r="Y96" s="98">
        <v>1</v>
      </c>
      <c r="Z96" s="98">
        <v>2</v>
      </c>
      <c r="AA96" s="593">
        <f t="shared" si="10"/>
        <v>48</v>
      </c>
      <c r="AB96" s="490">
        <v>1</v>
      </c>
      <c r="AC96" s="493">
        <v>3</v>
      </c>
      <c r="AD96" s="493"/>
      <c r="AE96" s="493"/>
      <c r="AF96" s="493"/>
      <c r="AG96" s="493"/>
      <c r="AH96" s="76"/>
      <c r="AI96" s="76" t="s">
        <v>144</v>
      </c>
      <c r="AJ96" s="108"/>
      <c r="AK96" s="109"/>
      <c r="AL96" s="108"/>
      <c r="AM96" s="109"/>
      <c r="AN96" s="108"/>
      <c r="AO96" s="109"/>
      <c r="AP96" s="108"/>
      <c r="AQ96" s="109"/>
      <c r="AR96" s="108">
        <v>1</v>
      </c>
      <c r="AS96" s="109">
        <v>3</v>
      </c>
      <c r="AT96" s="197"/>
      <c r="AU96" s="664"/>
      <c r="AV96" s="19"/>
      <c r="AW96" s="19"/>
      <c r="AX96" s="19"/>
      <c r="AY96" s="503"/>
      <c r="AZ96" s="19"/>
      <c r="BA96" s="19"/>
      <c r="BB96" s="19"/>
      <c r="BC96" s="19"/>
      <c r="BD96" s="27"/>
      <c r="BE96" s="22"/>
      <c r="BF96"/>
    </row>
    <row r="97" spans="2:58" ht="15.95" customHeight="1">
      <c r="B97" s="296"/>
      <c r="C97" s="30"/>
      <c r="D97" s="35"/>
      <c r="E97" s="198"/>
      <c r="F97" s="198"/>
      <c r="G97" s="162"/>
      <c r="H97" s="35"/>
      <c r="I97" s="450"/>
      <c r="J97" s="435"/>
      <c r="K97" s="435"/>
      <c r="L97" s="435"/>
      <c r="M97" s="35"/>
      <c r="N97" s="35"/>
      <c r="O97" s="35"/>
      <c r="P97" s="450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594"/>
      <c r="AB97" s="594"/>
      <c r="AC97" s="594"/>
      <c r="AD97" s="594"/>
      <c r="AE97" s="594"/>
      <c r="AF97" s="594"/>
      <c r="AG97" s="594"/>
      <c r="AH97" s="29"/>
      <c r="AI97" s="29"/>
      <c r="AJ97" s="36"/>
      <c r="AK97" s="36"/>
      <c r="AL97" s="35"/>
      <c r="AM97" s="198"/>
      <c r="AN97" s="35"/>
      <c r="AO97" s="35"/>
      <c r="AP97" s="35"/>
      <c r="AQ97" s="35"/>
      <c r="AR97" s="35"/>
      <c r="AS97" s="35"/>
      <c r="AT97" s="35"/>
      <c r="AU97" s="35"/>
      <c r="AV97" s="19"/>
      <c r="AW97" s="19"/>
      <c r="AX97" s="19"/>
      <c r="AY97" s="503"/>
      <c r="AZ97" s="19"/>
      <c r="BA97" s="19"/>
      <c r="BB97" s="19"/>
      <c r="BC97" s="19"/>
      <c r="BD97" s="27"/>
      <c r="BE97" s="22"/>
      <c r="BF97"/>
    </row>
    <row r="98" spans="2:58" ht="15.95" customHeight="1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74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74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56</v>
      </c>
      <c r="X98" s="93">
        <v>4</v>
      </c>
      <c r="Y98" s="93">
        <v>2</v>
      </c>
      <c r="Z98" s="93">
        <v>6</v>
      </c>
      <c r="AA98" s="488">
        <f t="shared" si="10"/>
        <v>90</v>
      </c>
      <c r="AB98" s="488">
        <v>2</v>
      </c>
      <c r="AC98" s="488">
        <v>6</v>
      </c>
      <c r="AD98" s="93">
        <v>90</v>
      </c>
      <c r="AE98" s="93">
        <v>0</v>
      </c>
      <c r="AF98" s="93">
        <v>2</v>
      </c>
      <c r="AG98" s="93">
        <v>6</v>
      </c>
      <c r="AH98" s="141" t="s">
        <v>145</v>
      </c>
      <c r="AI98" s="141"/>
      <c r="AJ98" s="62">
        <f>AN98+AP98+AR98</f>
        <v>2</v>
      </c>
      <c r="AK98" s="63">
        <f>AM98+AO98+AQ98+AS98</f>
        <v>6</v>
      </c>
      <c r="AL98" s="98"/>
      <c r="AM98" s="99"/>
      <c r="AN98" s="141">
        <v>1</v>
      </c>
      <c r="AO98" s="218">
        <v>3</v>
      </c>
      <c r="AP98" s="141">
        <v>0.5</v>
      </c>
      <c r="AQ98" s="218">
        <v>1.5</v>
      </c>
      <c r="AR98" s="141">
        <v>0.5</v>
      </c>
      <c r="AS98" s="218">
        <v>1.5</v>
      </c>
      <c r="AT98" s="98"/>
      <c r="AU98" s="662"/>
      <c r="AV98" s="17"/>
      <c r="AW98" s="17"/>
      <c r="AX98" s="17"/>
      <c r="AY98" s="503"/>
      <c r="AZ98" s="17"/>
      <c r="BA98" s="17"/>
      <c r="BB98" s="17"/>
      <c r="BC98" s="17"/>
      <c r="BD98" s="27"/>
      <c r="BE98" s="22"/>
      <c r="BF98"/>
    </row>
    <row r="99" spans="2:58" ht="15.95" customHeight="1">
      <c r="B99" s="289">
        <v>7</v>
      </c>
      <c r="C99" s="46"/>
      <c r="D99" s="46" t="s">
        <v>237</v>
      </c>
      <c r="E99" s="98">
        <v>3</v>
      </c>
      <c r="F99" s="98">
        <v>1</v>
      </c>
      <c r="G99" s="168">
        <v>30</v>
      </c>
      <c r="H99" s="715">
        <v>100</v>
      </c>
      <c r="I99" s="82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82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66</v>
      </c>
      <c r="X99" s="143">
        <v>1</v>
      </c>
      <c r="Y99" s="143">
        <v>2</v>
      </c>
      <c r="Z99" s="726">
        <v>3</v>
      </c>
      <c r="AA99" s="489">
        <f t="shared" si="10"/>
        <v>90</v>
      </c>
      <c r="AB99" s="489">
        <v>2</v>
      </c>
      <c r="AC99" s="765">
        <v>3</v>
      </c>
      <c r="AD99" s="82">
        <v>89</v>
      </c>
      <c r="AE99" s="143">
        <v>0</v>
      </c>
      <c r="AF99" s="82">
        <v>2</v>
      </c>
      <c r="AG99" s="82">
        <v>3</v>
      </c>
      <c r="AH99" s="142" t="s">
        <v>235</v>
      </c>
      <c r="AI99" s="142" t="s">
        <v>236</v>
      </c>
      <c r="AJ99" s="164"/>
      <c r="AK99" s="165"/>
      <c r="AL99" s="70">
        <v>2</v>
      </c>
      <c r="AM99" s="71">
        <v>3</v>
      </c>
      <c r="AN99" s="68"/>
      <c r="AO99" s="69"/>
      <c r="AP99" s="100"/>
      <c r="AQ99" s="101"/>
      <c r="AR99" s="100"/>
      <c r="AS99" s="101"/>
      <c r="AT99" s="673"/>
      <c r="AU99" s="668"/>
      <c r="AV99" s="229"/>
      <c r="AW99" s="229"/>
      <c r="AX99" s="229"/>
      <c r="AY99" s="230"/>
      <c r="AZ99" s="17"/>
      <c r="BA99" s="17"/>
      <c r="BB99" s="17"/>
      <c r="BC99" s="17"/>
      <c r="BD99" s="27"/>
      <c r="BE99" s="22"/>
      <c r="BF99"/>
    </row>
    <row r="100" spans="2:58" ht="15.95" customHeight="1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108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108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154">
        <f t="shared" si="10"/>
        <v>32</v>
      </c>
      <c r="AB100" s="490">
        <v>1</v>
      </c>
      <c r="AC100" s="490">
        <v>2</v>
      </c>
      <c r="AD100" s="76">
        <v>17</v>
      </c>
      <c r="AE100" s="76">
        <v>1</v>
      </c>
      <c r="AF100" s="76">
        <v>1</v>
      </c>
      <c r="AG100" s="76">
        <v>2</v>
      </c>
      <c r="AH100" s="98" t="s">
        <v>146</v>
      </c>
      <c r="AI100" s="98"/>
      <c r="AJ100" s="107">
        <f t="shared" ref="AJ100:AK103" si="12">AL100+AN100</f>
        <v>1</v>
      </c>
      <c r="AK100" s="106">
        <f t="shared" si="12"/>
        <v>2</v>
      </c>
      <c r="AL100" s="104">
        <v>0.5</v>
      </c>
      <c r="AM100" s="105">
        <v>1</v>
      </c>
      <c r="AN100" s="104">
        <v>0.5</v>
      </c>
      <c r="AO100" s="105">
        <v>1</v>
      </c>
      <c r="AP100" s="100"/>
      <c r="AQ100" s="101"/>
      <c r="AR100" s="100"/>
      <c r="AS100" s="101"/>
      <c r="AT100" s="413"/>
      <c r="AU100" s="674"/>
      <c r="AV100" s="229"/>
      <c r="AW100" s="229"/>
      <c r="AX100" s="229"/>
      <c r="AY100" s="230"/>
      <c r="AZ100" s="17"/>
      <c r="BA100" s="17"/>
      <c r="BB100" s="17"/>
      <c r="BC100" s="17"/>
      <c r="BD100" s="27"/>
      <c r="BE100" s="22"/>
      <c r="BF100"/>
    </row>
    <row r="101" spans="2:58" ht="15.95" customHeight="1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108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108">
        <v>54</v>
      </c>
      <c r="Q101" s="76">
        <v>0</v>
      </c>
      <c r="R101" s="76">
        <v>2</v>
      </c>
      <c r="S101" s="76">
        <v>4</v>
      </c>
      <c r="T101" s="98">
        <f t="shared" ref="T101:T110" si="13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154">
        <f t="shared" si="10"/>
        <v>45</v>
      </c>
      <c r="AB101" s="490">
        <v>2</v>
      </c>
      <c r="AC101" s="615">
        <v>3</v>
      </c>
      <c r="AD101" s="76">
        <v>30</v>
      </c>
      <c r="AE101" s="76">
        <v>0</v>
      </c>
      <c r="AF101" s="76">
        <v>2</v>
      </c>
      <c r="AG101" s="76">
        <v>3</v>
      </c>
      <c r="AH101" s="166" t="s">
        <v>235</v>
      </c>
      <c r="AI101" s="166" t="s">
        <v>272</v>
      </c>
      <c r="AJ101" s="107">
        <f t="shared" si="12"/>
        <v>2</v>
      </c>
      <c r="AK101" s="106">
        <f t="shared" si="12"/>
        <v>3</v>
      </c>
      <c r="AL101" s="104">
        <v>1</v>
      </c>
      <c r="AM101" s="793">
        <v>1</v>
      </c>
      <c r="AN101" s="104">
        <v>1</v>
      </c>
      <c r="AO101" s="793">
        <v>2</v>
      </c>
      <c r="AP101" s="100"/>
      <c r="AQ101" s="101"/>
      <c r="AR101" s="100"/>
      <c r="AS101" s="101"/>
      <c r="AT101" s="413"/>
      <c r="AU101" s="674"/>
      <c r="AV101" s="229"/>
      <c r="AW101" s="229"/>
      <c r="AX101" s="229"/>
      <c r="AY101" s="230"/>
      <c r="AZ101" s="17"/>
      <c r="BA101" s="17"/>
      <c r="BB101" s="17"/>
      <c r="BC101" s="17"/>
      <c r="BD101" s="27"/>
      <c r="BE101" s="22"/>
      <c r="BF101"/>
    </row>
    <row r="102" spans="2:58" ht="15.95" customHeight="1">
      <c r="B102" s="289">
        <v>7</v>
      </c>
      <c r="C102" s="46"/>
      <c r="D102" s="790" t="s">
        <v>80</v>
      </c>
      <c r="E102" s="98">
        <v>2</v>
      </c>
      <c r="F102" s="98">
        <v>2</v>
      </c>
      <c r="G102" s="471">
        <v>20</v>
      </c>
      <c r="H102" s="180">
        <v>30</v>
      </c>
      <c r="I102" s="108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108">
        <v>12</v>
      </c>
      <c r="Q102" s="76">
        <v>0</v>
      </c>
      <c r="R102" s="76">
        <v>1</v>
      </c>
      <c r="S102" s="76">
        <v>1</v>
      </c>
      <c r="T102" s="98">
        <f t="shared" si="13"/>
        <v>20</v>
      </c>
      <c r="U102" s="98">
        <v>1</v>
      </c>
      <c r="V102" s="98">
        <v>1</v>
      </c>
      <c r="W102" s="76">
        <v>2</v>
      </c>
      <c r="X102" s="76">
        <v>0</v>
      </c>
      <c r="Y102" s="76">
        <v>1</v>
      </c>
      <c r="Z102" s="76">
        <v>1</v>
      </c>
      <c r="AA102" s="154">
        <f t="shared" si="10"/>
        <v>20</v>
      </c>
      <c r="AB102" s="490">
        <v>1</v>
      </c>
      <c r="AC102" s="490">
        <v>1</v>
      </c>
      <c r="AD102" s="76">
        <v>4</v>
      </c>
      <c r="AE102" s="76">
        <v>0</v>
      </c>
      <c r="AF102" s="76">
        <v>1</v>
      </c>
      <c r="AG102" s="76">
        <v>1</v>
      </c>
      <c r="AH102" s="98" t="s">
        <v>147</v>
      </c>
      <c r="AI102" s="98"/>
      <c r="AJ102" s="107">
        <f t="shared" si="12"/>
        <v>1</v>
      </c>
      <c r="AK102" s="106">
        <f t="shared" si="12"/>
        <v>1</v>
      </c>
      <c r="AL102" s="104">
        <v>0.5</v>
      </c>
      <c r="AM102" s="105">
        <v>0.5</v>
      </c>
      <c r="AN102" s="104">
        <v>0.5</v>
      </c>
      <c r="AO102" s="105">
        <v>0.5</v>
      </c>
      <c r="AP102" s="100"/>
      <c r="AQ102" s="101"/>
      <c r="AR102" s="100"/>
      <c r="AS102" s="101"/>
      <c r="AT102" s="413"/>
      <c r="AU102" s="674"/>
      <c r="AV102" s="17"/>
      <c r="AW102" s="17"/>
      <c r="AX102" s="17"/>
      <c r="AY102" s="503"/>
      <c r="AZ102" s="17"/>
      <c r="BA102" s="17"/>
      <c r="BB102" s="17"/>
      <c r="BC102" s="17"/>
      <c r="BD102" s="27"/>
      <c r="BE102" s="22"/>
      <c r="BF102"/>
    </row>
    <row r="103" spans="2:58" ht="15.95" customHeight="1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108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108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>
        <v>4</v>
      </c>
      <c r="X103" s="76">
        <v>1</v>
      </c>
      <c r="Y103" s="76">
        <v>1</v>
      </c>
      <c r="Z103" s="76">
        <v>1</v>
      </c>
      <c r="AA103" s="154">
        <f t="shared" si="10"/>
        <v>14</v>
      </c>
      <c r="AB103" s="490">
        <v>1</v>
      </c>
      <c r="AC103" s="490">
        <v>1</v>
      </c>
      <c r="AD103" s="76">
        <v>5</v>
      </c>
      <c r="AE103" s="76">
        <v>0</v>
      </c>
      <c r="AF103" s="76">
        <v>1</v>
      </c>
      <c r="AG103" s="76">
        <v>1</v>
      </c>
      <c r="AH103" s="98" t="s">
        <v>146</v>
      </c>
      <c r="AI103" s="98"/>
      <c r="AJ103" s="107">
        <f t="shared" si="12"/>
        <v>1</v>
      </c>
      <c r="AK103" s="106">
        <f t="shared" si="12"/>
        <v>1</v>
      </c>
      <c r="AL103" s="104">
        <v>0.5</v>
      </c>
      <c r="AM103" s="105">
        <v>0.5</v>
      </c>
      <c r="AN103" s="104">
        <v>0.5</v>
      </c>
      <c r="AO103" s="105">
        <v>0.5</v>
      </c>
      <c r="AP103" s="100"/>
      <c r="AQ103" s="101"/>
      <c r="AR103" s="100"/>
      <c r="AS103" s="101"/>
      <c r="AT103" s="665"/>
      <c r="AU103" s="662"/>
      <c r="AV103" s="17"/>
      <c r="AW103" s="17"/>
      <c r="AX103" s="17"/>
      <c r="AY103" s="503"/>
      <c r="AZ103" s="17"/>
      <c r="BA103" s="17"/>
      <c r="BB103" s="17"/>
      <c r="BC103" s="17"/>
      <c r="BD103" s="27"/>
      <c r="BE103" s="22"/>
      <c r="BF103"/>
    </row>
    <row r="104" spans="2:58" ht="15.95" customHeight="1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108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22</v>
      </c>
      <c r="Q104" s="76">
        <v>0</v>
      </c>
      <c r="R104" s="76">
        <v>1</v>
      </c>
      <c r="S104" s="76">
        <v>2</v>
      </c>
      <c r="T104" s="98">
        <f t="shared" si="13"/>
        <v>40</v>
      </c>
      <c r="U104" s="98">
        <v>1</v>
      </c>
      <c r="V104" s="98">
        <v>2</v>
      </c>
      <c r="W104" s="76">
        <v>13</v>
      </c>
      <c r="X104" s="76">
        <v>0</v>
      </c>
      <c r="Y104" s="76">
        <v>1</v>
      </c>
      <c r="Z104" s="76">
        <v>1</v>
      </c>
      <c r="AA104" s="154">
        <f t="shared" si="10"/>
        <v>20</v>
      </c>
      <c r="AB104" s="490">
        <v>1</v>
      </c>
      <c r="AC104" s="615">
        <v>1</v>
      </c>
      <c r="AD104" s="76">
        <v>23</v>
      </c>
      <c r="AE104" s="76">
        <v>0</v>
      </c>
      <c r="AF104" s="76">
        <v>1</v>
      </c>
      <c r="AG104" s="76">
        <v>1</v>
      </c>
      <c r="AH104" s="404" t="s">
        <v>235</v>
      </c>
      <c r="AI104" s="404" t="s">
        <v>273</v>
      </c>
      <c r="AJ104" s="89"/>
      <c r="AK104" s="90"/>
      <c r="AL104" s="89">
        <v>1</v>
      </c>
      <c r="AM104" s="90">
        <v>1</v>
      </c>
      <c r="AN104" s="68"/>
      <c r="AO104" s="69"/>
      <c r="AP104" s="100"/>
      <c r="AQ104" s="101"/>
      <c r="AR104" s="100"/>
      <c r="AS104" s="101"/>
      <c r="AT104" s="98"/>
      <c r="AU104" s="662"/>
      <c r="AV104" s="17"/>
      <c r="AW104" s="17"/>
      <c r="AX104" s="17"/>
      <c r="AY104" s="503"/>
      <c r="AZ104" s="17"/>
      <c r="BA104" s="17"/>
      <c r="BB104" s="17"/>
      <c r="BC104" s="17"/>
      <c r="BD104" s="27"/>
      <c r="BE104" s="22"/>
      <c r="BF104"/>
    </row>
    <row r="105" spans="2:58" ht="15.95" customHeight="1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108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27</v>
      </c>
      <c r="Q105" s="76">
        <v>0</v>
      </c>
      <c r="R105" s="76">
        <v>1</v>
      </c>
      <c r="S105" s="76">
        <v>2</v>
      </c>
      <c r="T105" s="98">
        <f t="shared" si="13"/>
        <v>40</v>
      </c>
      <c r="U105" s="98">
        <v>1</v>
      </c>
      <c r="V105" s="98">
        <v>2</v>
      </c>
      <c r="W105" s="76">
        <v>24</v>
      </c>
      <c r="X105" s="76">
        <v>0</v>
      </c>
      <c r="Y105" s="76">
        <v>1</v>
      </c>
      <c r="Z105" s="76">
        <v>2</v>
      </c>
      <c r="AA105" s="154">
        <f t="shared" si="10"/>
        <v>40</v>
      </c>
      <c r="AB105" s="490">
        <v>1</v>
      </c>
      <c r="AC105" s="490">
        <v>2</v>
      </c>
      <c r="AD105" s="76">
        <v>30</v>
      </c>
      <c r="AE105" s="76">
        <v>0</v>
      </c>
      <c r="AF105" s="76">
        <v>1</v>
      </c>
      <c r="AG105" s="76">
        <v>2</v>
      </c>
      <c r="AH105" s="404" t="s">
        <v>235</v>
      </c>
      <c r="AI105" s="404" t="s">
        <v>273</v>
      </c>
      <c r="AJ105" s="89"/>
      <c r="AK105" s="90"/>
      <c r="AL105" s="89">
        <v>1</v>
      </c>
      <c r="AM105" s="90">
        <v>2</v>
      </c>
      <c r="AN105" s="68"/>
      <c r="AO105" s="69"/>
      <c r="AP105" s="100"/>
      <c r="AQ105" s="101"/>
      <c r="AR105" s="100"/>
      <c r="AS105" s="101"/>
      <c r="AT105" s="665"/>
      <c r="AU105" s="662"/>
      <c r="AV105" s="17"/>
      <c r="AW105" s="17"/>
      <c r="AX105" s="17"/>
      <c r="AY105" s="503"/>
      <c r="AZ105" s="17"/>
      <c r="BA105" s="17"/>
      <c r="BB105" s="17"/>
      <c r="BC105" s="17"/>
      <c r="BD105" s="27"/>
      <c r="BE105" s="22"/>
      <c r="BF105"/>
    </row>
    <row r="106" spans="2:58" ht="15.95" customHeight="1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108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24</v>
      </c>
      <c r="Q106" s="76">
        <v>0</v>
      </c>
      <c r="R106" s="76">
        <v>1</v>
      </c>
      <c r="S106" s="245">
        <v>1</v>
      </c>
      <c r="T106" s="98">
        <f t="shared" si="13"/>
        <v>20</v>
      </c>
      <c r="U106" s="98">
        <v>1</v>
      </c>
      <c r="V106" s="245">
        <v>1</v>
      </c>
      <c r="W106" s="76">
        <v>13</v>
      </c>
      <c r="X106" s="76">
        <v>0</v>
      </c>
      <c r="Y106" s="76">
        <v>1</v>
      </c>
      <c r="Z106" s="76">
        <v>1</v>
      </c>
      <c r="AA106" s="154">
        <f t="shared" si="10"/>
        <v>20</v>
      </c>
      <c r="AB106" s="490">
        <v>1</v>
      </c>
      <c r="AC106" s="490">
        <v>1</v>
      </c>
      <c r="AD106" s="76">
        <v>20</v>
      </c>
      <c r="AE106" s="76">
        <v>0</v>
      </c>
      <c r="AF106" s="76">
        <v>1</v>
      </c>
      <c r="AG106" s="76">
        <v>1</v>
      </c>
      <c r="AH106" s="404" t="s">
        <v>235</v>
      </c>
      <c r="AI106" s="404" t="s">
        <v>273</v>
      </c>
      <c r="AJ106" s="89"/>
      <c r="AK106" s="90"/>
      <c r="AL106" s="89">
        <v>1</v>
      </c>
      <c r="AM106" s="90">
        <v>1</v>
      </c>
      <c r="AN106" s="68"/>
      <c r="AO106" s="69"/>
      <c r="AP106" s="100"/>
      <c r="AQ106" s="101"/>
      <c r="AR106" s="100"/>
      <c r="AS106" s="101"/>
      <c r="AT106" s="98"/>
      <c r="AU106" s="662"/>
      <c r="AV106" s="17"/>
      <c r="AW106" s="17"/>
      <c r="AX106" s="17"/>
      <c r="AY106" s="503"/>
      <c r="AZ106" s="17"/>
      <c r="BA106" s="17"/>
      <c r="BB106" s="17"/>
      <c r="BC106" s="17"/>
      <c r="BD106" s="27"/>
      <c r="BE106" s="22"/>
      <c r="BF106"/>
    </row>
    <row r="107" spans="2:58" ht="15.95" customHeight="1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108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108">
        <v>27</v>
      </c>
      <c r="Q107" s="76">
        <v>0</v>
      </c>
      <c r="R107" s="76">
        <v>1</v>
      </c>
      <c r="S107" s="76">
        <v>2</v>
      </c>
      <c r="T107" s="98">
        <f t="shared" si="13"/>
        <v>30</v>
      </c>
      <c r="U107" s="98">
        <v>1</v>
      </c>
      <c r="V107" s="98">
        <v>2</v>
      </c>
      <c r="W107" s="76">
        <v>18</v>
      </c>
      <c r="X107" s="76">
        <v>0</v>
      </c>
      <c r="Y107" s="76">
        <v>1</v>
      </c>
      <c r="Z107" s="76">
        <v>2</v>
      </c>
      <c r="AA107" s="154">
        <f t="shared" si="10"/>
        <v>30</v>
      </c>
      <c r="AB107" s="490">
        <v>1</v>
      </c>
      <c r="AC107" s="490">
        <v>2</v>
      </c>
      <c r="AD107" s="76">
        <v>26</v>
      </c>
      <c r="AE107" s="76">
        <v>0</v>
      </c>
      <c r="AF107" s="76">
        <v>1</v>
      </c>
      <c r="AG107" s="76">
        <v>2</v>
      </c>
      <c r="AH107" s="404" t="s">
        <v>235</v>
      </c>
      <c r="AI107" s="404" t="s">
        <v>273</v>
      </c>
      <c r="AJ107" s="89"/>
      <c r="AK107" s="90"/>
      <c r="AL107" s="89">
        <v>1</v>
      </c>
      <c r="AM107" s="90">
        <v>2</v>
      </c>
      <c r="AN107" s="68"/>
      <c r="AO107" s="69"/>
      <c r="AP107" s="100"/>
      <c r="AQ107" s="101"/>
      <c r="AR107" s="100"/>
      <c r="AS107" s="101"/>
      <c r="AT107" s="98"/>
      <c r="AU107" s="662"/>
      <c r="AV107" s="17"/>
      <c r="AW107" s="17"/>
      <c r="AX107" s="17"/>
      <c r="AY107" s="503"/>
      <c r="AZ107" s="17"/>
      <c r="BA107" s="17"/>
      <c r="BB107" s="17"/>
      <c r="BC107" s="17"/>
      <c r="BD107" s="27"/>
      <c r="BE107" s="22"/>
      <c r="BF107"/>
    </row>
    <row r="108" spans="2:58" ht="15.95" customHeight="1">
      <c r="B108" s="289">
        <v>7</v>
      </c>
      <c r="C108" s="46"/>
      <c r="D108" s="659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108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108">
        <v>20</v>
      </c>
      <c r="Q108" s="76">
        <v>0</v>
      </c>
      <c r="R108" s="76">
        <v>1</v>
      </c>
      <c r="S108" s="76">
        <v>3</v>
      </c>
      <c r="T108" s="98">
        <f t="shared" si="13"/>
        <v>60</v>
      </c>
      <c r="U108" s="98">
        <v>1</v>
      </c>
      <c r="V108" s="98">
        <v>3</v>
      </c>
      <c r="W108" s="76">
        <v>22</v>
      </c>
      <c r="X108" s="76">
        <v>0</v>
      </c>
      <c r="Y108" s="76">
        <v>1</v>
      </c>
      <c r="Z108" s="76">
        <v>3</v>
      </c>
      <c r="AA108" s="154">
        <f t="shared" si="10"/>
        <v>40</v>
      </c>
      <c r="AB108" s="490">
        <v>1</v>
      </c>
      <c r="AC108" s="615">
        <v>2</v>
      </c>
      <c r="AD108" s="76">
        <v>27</v>
      </c>
      <c r="AE108" s="76">
        <v>0</v>
      </c>
      <c r="AF108" s="76">
        <v>1</v>
      </c>
      <c r="AG108" s="76">
        <v>2</v>
      </c>
      <c r="AH108" s="404" t="s">
        <v>235</v>
      </c>
      <c r="AI108" s="404" t="s">
        <v>273</v>
      </c>
      <c r="AJ108" s="89"/>
      <c r="AK108" s="90"/>
      <c r="AL108" s="107">
        <v>1</v>
      </c>
      <c r="AM108" s="106">
        <v>2</v>
      </c>
      <c r="AN108" s="104" t="s">
        <v>314</v>
      </c>
      <c r="AO108" s="105"/>
      <c r="AP108" s="100"/>
      <c r="AQ108" s="101"/>
      <c r="AR108" s="100"/>
      <c r="AS108" s="101"/>
      <c r="AT108" s="98"/>
      <c r="AU108" s="662"/>
      <c r="AV108" s="17"/>
      <c r="AW108" s="17"/>
      <c r="AX108" s="17"/>
      <c r="AY108" s="503"/>
      <c r="AZ108" s="17"/>
      <c r="BA108" s="17"/>
      <c r="BB108" s="17"/>
      <c r="BC108" s="17"/>
      <c r="BD108" s="27"/>
      <c r="BE108" s="22"/>
      <c r="BF108"/>
    </row>
    <row r="109" spans="2:58" ht="15.95" customHeight="1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108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108">
        <v>17</v>
      </c>
      <c r="Q109" s="76">
        <v>2</v>
      </c>
      <c r="R109" s="76">
        <v>1</v>
      </c>
      <c r="S109" s="76">
        <v>3</v>
      </c>
      <c r="T109" s="98">
        <f t="shared" si="13"/>
        <v>30</v>
      </c>
      <c r="U109" s="98">
        <v>1</v>
      </c>
      <c r="V109" s="245">
        <v>2</v>
      </c>
      <c r="W109" s="76">
        <v>8</v>
      </c>
      <c r="X109" s="76">
        <v>0</v>
      </c>
      <c r="Y109" s="76">
        <v>1</v>
      </c>
      <c r="Z109" s="76">
        <v>1</v>
      </c>
      <c r="AA109" s="154">
        <f t="shared" si="10"/>
        <v>15</v>
      </c>
      <c r="AB109" s="490">
        <v>1</v>
      </c>
      <c r="AC109" s="615">
        <v>1</v>
      </c>
      <c r="AD109" s="76">
        <v>9</v>
      </c>
      <c r="AE109" s="76">
        <v>1</v>
      </c>
      <c r="AF109" s="76">
        <v>1</v>
      </c>
      <c r="AG109" s="76">
        <v>1</v>
      </c>
      <c r="AH109" s="404" t="s">
        <v>272</v>
      </c>
      <c r="AI109" s="404" t="s">
        <v>273</v>
      </c>
      <c r="AJ109" s="164"/>
      <c r="AK109" s="165"/>
      <c r="AL109" s="166"/>
      <c r="AM109" s="167"/>
      <c r="AN109" s="164">
        <v>1</v>
      </c>
      <c r="AO109" s="165">
        <v>1</v>
      </c>
      <c r="AP109" s="100"/>
      <c r="AQ109" s="101"/>
      <c r="AR109" s="100"/>
      <c r="AS109" s="101"/>
      <c r="AT109" s="98"/>
      <c r="AU109" s="662"/>
      <c r="AV109" s="17"/>
      <c r="AW109" s="17"/>
      <c r="AX109" s="17"/>
      <c r="AY109" s="503"/>
      <c r="AZ109" s="17"/>
      <c r="BA109" s="17"/>
      <c r="BB109" s="17"/>
      <c r="BC109" s="17"/>
      <c r="BD109" s="27"/>
      <c r="BE109" s="22"/>
      <c r="BF109"/>
    </row>
    <row r="110" spans="2:58" ht="15.95" customHeight="1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3"/>
        <v>30</v>
      </c>
      <c r="U110" s="98">
        <v>1</v>
      </c>
      <c r="V110" s="98">
        <v>2</v>
      </c>
      <c r="W110" s="76">
        <v>8</v>
      </c>
      <c r="X110" s="76">
        <v>0</v>
      </c>
      <c r="Y110" s="76">
        <v>1</v>
      </c>
      <c r="Z110" s="76">
        <v>2</v>
      </c>
      <c r="AA110" s="154">
        <f t="shared" si="10"/>
        <v>15</v>
      </c>
      <c r="AB110" s="490">
        <v>1</v>
      </c>
      <c r="AC110" s="615">
        <v>1</v>
      </c>
      <c r="AD110" s="76">
        <v>4</v>
      </c>
      <c r="AE110" s="76">
        <v>1</v>
      </c>
      <c r="AF110" s="76">
        <v>1</v>
      </c>
      <c r="AG110" s="76">
        <v>1</v>
      </c>
      <c r="AH110" s="404" t="s">
        <v>272</v>
      </c>
      <c r="AI110" s="404" t="s">
        <v>273</v>
      </c>
      <c r="AJ110" s="164"/>
      <c r="AK110" s="165"/>
      <c r="AL110" s="166"/>
      <c r="AM110" s="167"/>
      <c r="AN110" s="164">
        <v>1</v>
      </c>
      <c r="AO110" s="165">
        <v>1</v>
      </c>
      <c r="AP110" s="100"/>
      <c r="AQ110" s="101"/>
      <c r="AR110" s="100"/>
      <c r="AS110" s="101"/>
      <c r="AT110" s="98"/>
      <c r="AU110" s="662"/>
      <c r="AV110" s="17"/>
      <c r="AW110" s="17"/>
      <c r="AX110" s="17"/>
      <c r="AY110" s="503"/>
      <c r="AZ110" s="17"/>
      <c r="BA110" s="17"/>
      <c r="BB110" s="17"/>
      <c r="BC110" s="17"/>
      <c r="BD110" s="27"/>
      <c r="BE110" s="22"/>
      <c r="BF110"/>
    </row>
    <row r="111" spans="2:58" ht="15.95" customHeight="1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108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108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>
        <v>20</v>
      </c>
      <c r="X111" s="76">
        <v>0</v>
      </c>
      <c r="Y111" s="76">
        <v>1</v>
      </c>
      <c r="Z111" s="76">
        <v>1</v>
      </c>
      <c r="AA111" s="154">
        <f t="shared" ref="AA111:AA122" si="14">AC111*G111</f>
        <v>20</v>
      </c>
      <c r="AB111" s="490">
        <v>1</v>
      </c>
      <c r="AC111" s="615">
        <v>1</v>
      </c>
      <c r="AD111" s="76">
        <v>21</v>
      </c>
      <c r="AE111" s="76">
        <v>0</v>
      </c>
      <c r="AF111" s="76">
        <v>1</v>
      </c>
      <c r="AG111" s="76">
        <v>1</v>
      </c>
      <c r="AH111" s="404" t="s">
        <v>272</v>
      </c>
      <c r="AI111" s="404" t="s">
        <v>273</v>
      </c>
      <c r="AJ111" s="164"/>
      <c r="AK111" s="165"/>
      <c r="AL111" s="166"/>
      <c r="AM111" s="167"/>
      <c r="AN111" s="164">
        <v>1</v>
      </c>
      <c r="AO111" s="165">
        <v>1</v>
      </c>
      <c r="AP111" s="100"/>
      <c r="AQ111" s="101"/>
      <c r="AR111" s="100"/>
      <c r="AS111" s="101"/>
      <c r="AT111" s="98"/>
      <c r="AU111" s="662"/>
      <c r="AV111" s="17"/>
      <c r="AW111" s="17"/>
      <c r="AX111" s="17"/>
      <c r="AY111" s="503"/>
      <c r="AZ111" s="17"/>
      <c r="BA111" s="17"/>
      <c r="BB111" s="17"/>
      <c r="BC111" s="17"/>
      <c r="BD111" s="27"/>
      <c r="BE111" s="22"/>
      <c r="BF111"/>
    </row>
    <row r="112" spans="2:58" ht="15.95" customHeight="1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168">
        <v>15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>
        <v>12</v>
      </c>
      <c r="X112" s="76">
        <v>0</v>
      </c>
      <c r="Y112" s="76">
        <v>1</v>
      </c>
      <c r="Z112" s="76">
        <v>2</v>
      </c>
      <c r="AA112" s="154">
        <f t="shared" si="14"/>
        <v>15</v>
      </c>
      <c r="AB112" s="490">
        <v>1</v>
      </c>
      <c r="AC112" s="615">
        <v>1</v>
      </c>
      <c r="AD112" s="76">
        <v>13</v>
      </c>
      <c r="AE112" s="76">
        <v>0</v>
      </c>
      <c r="AF112" s="76">
        <v>1</v>
      </c>
      <c r="AG112" s="76">
        <v>1</v>
      </c>
      <c r="AH112" s="404" t="s">
        <v>272</v>
      </c>
      <c r="AI112" s="404" t="s">
        <v>273</v>
      </c>
      <c r="AJ112" s="164"/>
      <c r="AK112" s="165"/>
      <c r="AL112" s="166"/>
      <c r="AM112" s="167"/>
      <c r="AN112" s="164">
        <v>1</v>
      </c>
      <c r="AO112" s="165">
        <v>1</v>
      </c>
      <c r="AP112" s="100"/>
      <c r="AQ112" s="101"/>
      <c r="AR112" s="100"/>
      <c r="AS112" s="101"/>
      <c r="AT112" s="98"/>
      <c r="AU112" s="662"/>
      <c r="AV112" s="17"/>
      <c r="AW112" s="17"/>
      <c r="AX112" s="17"/>
      <c r="AY112" s="503"/>
      <c r="AZ112" s="17"/>
      <c r="BA112" s="17"/>
      <c r="BB112" s="17"/>
      <c r="BC112" s="17"/>
      <c r="BD112" s="27"/>
      <c r="BE112" s="22"/>
      <c r="BF112"/>
    </row>
    <row r="113" spans="1:58" ht="15.95" customHeight="1">
      <c r="B113" s="289">
        <v>7</v>
      </c>
      <c r="C113" s="46"/>
      <c r="D113" s="659" t="s">
        <v>346</v>
      </c>
      <c r="E113" s="98">
        <v>3</v>
      </c>
      <c r="F113" s="98">
        <v>1</v>
      </c>
      <c r="G113" s="87">
        <v>9</v>
      </c>
      <c r="H113" s="180">
        <v>18</v>
      </c>
      <c r="I113" s="108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108">
        <v>4</v>
      </c>
      <c r="Q113" s="76">
        <v>0</v>
      </c>
      <c r="R113" s="76">
        <v>1</v>
      </c>
      <c r="S113" s="76">
        <v>1</v>
      </c>
      <c r="T113" s="98">
        <f t="shared" ref="T113:T122" si="15">V113*G113</f>
        <v>9</v>
      </c>
      <c r="U113" s="98">
        <v>1</v>
      </c>
      <c r="V113" s="98">
        <v>1</v>
      </c>
      <c r="W113" s="76">
        <v>3</v>
      </c>
      <c r="X113" s="76">
        <v>0</v>
      </c>
      <c r="Y113" s="76">
        <v>1</v>
      </c>
      <c r="Z113" s="76">
        <v>1</v>
      </c>
      <c r="AA113" s="154">
        <f t="shared" si="14"/>
        <v>9</v>
      </c>
      <c r="AB113" s="490">
        <v>1</v>
      </c>
      <c r="AC113" s="490">
        <v>1</v>
      </c>
      <c r="AD113" s="76">
        <v>9</v>
      </c>
      <c r="AE113" s="76">
        <v>0</v>
      </c>
      <c r="AF113" s="76">
        <v>1</v>
      </c>
      <c r="AG113" s="76">
        <v>1</v>
      </c>
      <c r="AH113" s="404"/>
      <c r="AI113" s="405" t="s">
        <v>270</v>
      </c>
      <c r="AJ113" s="164"/>
      <c r="AK113" s="165"/>
      <c r="AL113" s="104" t="s">
        <v>314</v>
      </c>
      <c r="AM113" s="105"/>
      <c r="AN113" s="104" t="s">
        <v>314</v>
      </c>
      <c r="AO113" s="105"/>
      <c r="AP113" s="107">
        <v>1</v>
      </c>
      <c r="AQ113" s="106">
        <v>1</v>
      </c>
      <c r="AR113" s="104" t="s">
        <v>314</v>
      </c>
      <c r="AS113" s="105"/>
      <c r="AT113" s="98"/>
      <c r="AU113" s="662"/>
      <c r="AV113" s="17"/>
      <c r="AW113" s="17"/>
      <c r="AX113" s="17"/>
      <c r="AY113" s="503"/>
      <c r="AZ113" s="17"/>
      <c r="BA113" s="17"/>
      <c r="BB113" s="17"/>
      <c r="BC113" s="17"/>
      <c r="BD113" s="27"/>
      <c r="BE113" s="22"/>
      <c r="BF113"/>
    </row>
    <row r="114" spans="1:58" ht="15.95" customHeight="1">
      <c r="B114" s="289">
        <v>7</v>
      </c>
      <c r="C114" s="46"/>
      <c r="D114" s="659" t="s">
        <v>311</v>
      </c>
      <c r="E114" s="98">
        <v>3</v>
      </c>
      <c r="F114" s="98">
        <v>1</v>
      </c>
      <c r="G114" s="87">
        <v>12</v>
      </c>
      <c r="H114" s="180">
        <v>16</v>
      </c>
      <c r="I114" s="108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108">
        <v>13</v>
      </c>
      <c r="Q114" s="76">
        <v>0</v>
      </c>
      <c r="R114" s="76">
        <v>1</v>
      </c>
      <c r="S114" s="76">
        <v>1</v>
      </c>
      <c r="T114" s="98">
        <f t="shared" si="15"/>
        <v>12</v>
      </c>
      <c r="U114" s="98">
        <v>1</v>
      </c>
      <c r="V114" s="98">
        <v>1</v>
      </c>
      <c r="W114" s="76">
        <v>4</v>
      </c>
      <c r="X114" s="76">
        <v>0</v>
      </c>
      <c r="Y114" s="76">
        <v>1</v>
      </c>
      <c r="Z114" s="76">
        <v>1</v>
      </c>
      <c r="AA114" s="593">
        <f t="shared" si="14"/>
        <v>12</v>
      </c>
      <c r="AB114" s="490">
        <v>1</v>
      </c>
      <c r="AC114" s="490">
        <v>1</v>
      </c>
      <c r="AD114" s="76">
        <v>10</v>
      </c>
      <c r="AE114" s="76">
        <v>0</v>
      </c>
      <c r="AF114" s="76">
        <v>1</v>
      </c>
      <c r="AG114" s="76">
        <v>1</v>
      </c>
      <c r="AH114" s="404"/>
      <c r="AI114" s="405" t="s">
        <v>270</v>
      </c>
      <c r="AJ114" s="164"/>
      <c r="AK114" s="165"/>
      <c r="AL114" s="104" t="s">
        <v>314</v>
      </c>
      <c r="AM114" s="105"/>
      <c r="AN114" s="104" t="s">
        <v>314</v>
      </c>
      <c r="AO114" s="105"/>
      <c r="AP114" s="107">
        <v>1</v>
      </c>
      <c r="AQ114" s="106">
        <v>1</v>
      </c>
      <c r="AR114" s="104" t="s">
        <v>314</v>
      </c>
      <c r="AS114" s="105"/>
      <c r="AT114" s="98"/>
      <c r="AU114" s="662"/>
      <c r="AV114" s="17"/>
      <c r="AW114" s="17"/>
      <c r="AX114" s="17"/>
      <c r="AY114" s="503"/>
      <c r="AZ114" s="17"/>
      <c r="BA114" s="17"/>
      <c r="BB114" s="17"/>
      <c r="BC114" s="17"/>
      <c r="BD114" s="27"/>
      <c r="BE114" s="22"/>
      <c r="BF114"/>
    </row>
    <row r="115" spans="1:58" ht="15.95" customHeight="1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108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108">
        <v>4</v>
      </c>
      <c r="Q115" s="76">
        <v>0</v>
      </c>
      <c r="R115" s="76">
        <v>1</v>
      </c>
      <c r="S115" s="76">
        <v>1</v>
      </c>
      <c r="T115" s="98">
        <f t="shared" si="15"/>
        <v>16</v>
      </c>
      <c r="U115" s="98">
        <v>1</v>
      </c>
      <c r="V115" s="98">
        <v>1</v>
      </c>
      <c r="W115" s="76">
        <v>9</v>
      </c>
      <c r="X115" s="76">
        <v>0</v>
      </c>
      <c r="Y115" s="76">
        <v>1</v>
      </c>
      <c r="Z115" s="76">
        <v>1</v>
      </c>
      <c r="AA115" s="154">
        <f t="shared" si="14"/>
        <v>16</v>
      </c>
      <c r="AB115" s="490">
        <v>1</v>
      </c>
      <c r="AC115" s="490">
        <v>1</v>
      </c>
      <c r="AD115" s="76">
        <v>16</v>
      </c>
      <c r="AE115" s="76">
        <v>0</v>
      </c>
      <c r="AF115" s="76">
        <v>1</v>
      </c>
      <c r="AG115" s="76">
        <v>1</v>
      </c>
      <c r="AH115" s="404"/>
      <c r="AI115" s="405" t="s">
        <v>270</v>
      </c>
      <c r="AJ115" s="164"/>
      <c r="AK115" s="165"/>
      <c r="AL115" s="166"/>
      <c r="AM115" s="167"/>
      <c r="AN115" s="104" t="s">
        <v>314</v>
      </c>
      <c r="AO115" s="105"/>
      <c r="AP115" s="107">
        <v>1</v>
      </c>
      <c r="AQ115" s="106">
        <v>1</v>
      </c>
      <c r="AR115" s="104" t="s">
        <v>314</v>
      </c>
      <c r="AS115" s="105"/>
      <c r="AT115" s="98"/>
      <c r="AU115" s="662"/>
      <c r="AV115" s="17"/>
      <c r="AW115" s="17"/>
      <c r="AX115" s="17"/>
      <c r="AY115" s="503"/>
      <c r="AZ115" s="17"/>
      <c r="BA115" s="17"/>
      <c r="BB115" s="17"/>
      <c r="BC115" s="17"/>
      <c r="BD115" s="27"/>
      <c r="BE115" s="22"/>
      <c r="BF115"/>
    </row>
    <row r="116" spans="1:58" ht="15.95" customHeight="1">
      <c r="B116" s="289">
        <v>7</v>
      </c>
      <c r="C116" s="467"/>
      <c r="D116" s="659" t="s">
        <v>176</v>
      </c>
      <c r="E116" s="98">
        <v>3</v>
      </c>
      <c r="F116" s="98">
        <v>1</v>
      </c>
      <c r="G116" s="87">
        <v>16</v>
      </c>
      <c r="H116" s="180">
        <v>20</v>
      </c>
      <c r="I116" s="108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5</v>
      </c>
      <c r="Q116" s="76">
        <v>0</v>
      </c>
      <c r="R116" s="76">
        <v>1</v>
      </c>
      <c r="S116" s="76">
        <v>1</v>
      </c>
      <c r="T116" s="98">
        <f t="shared" si="15"/>
        <v>16</v>
      </c>
      <c r="U116" s="98">
        <v>1</v>
      </c>
      <c r="V116" s="98">
        <v>1</v>
      </c>
      <c r="W116" s="76">
        <v>14</v>
      </c>
      <c r="X116" s="76">
        <v>0</v>
      </c>
      <c r="Y116" s="76">
        <v>1</v>
      </c>
      <c r="Z116" s="76">
        <v>1</v>
      </c>
      <c r="AA116" s="154">
        <f t="shared" si="14"/>
        <v>16</v>
      </c>
      <c r="AB116" s="490">
        <v>1</v>
      </c>
      <c r="AC116" s="490">
        <v>1</v>
      </c>
      <c r="AD116" s="76">
        <v>13</v>
      </c>
      <c r="AE116" s="76">
        <v>0</v>
      </c>
      <c r="AF116" s="76">
        <v>1</v>
      </c>
      <c r="AG116" s="76">
        <v>1</v>
      </c>
      <c r="AH116" s="404"/>
      <c r="AI116" s="405" t="s">
        <v>270</v>
      </c>
      <c r="AJ116" s="164"/>
      <c r="AK116" s="165"/>
      <c r="AL116" s="104" t="s">
        <v>314</v>
      </c>
      <c r="AM116" s="105"/>
      <c r="AN116" s="104" t="s">
        <v>314</v>
      </c>
      <c r="AO116" s="105"/>
      <c r="AP116" s="107">
        <v>1</v>
      </c>
      <c r="AQ116" s="106">
        <v>1</v>
      </c>
      <c r="AR116" s="104" t="s">
        <v>314</v>
      </c>
      <c r="AS116" s="105"/>
      <c r="AT116" s="98"/>
      <c r="AU116" s="662"/>
      <c r="AV116" s="17"/>
      <c r="AW116" s="17"/>
      <c r="AX116" s="17"/>
      <c r="AY116" s="503"/>
      <c r="AZ116" s="17"/>
      <c r="BA116" s="17"/>
      <c r="BB116" s="17"/>
      <c r="BC116" s="17"/>
      <c r="BD116" s="27"/>
      <c r="BE116" s="22"/>
      <c r="BF116"/>
    </row>
    <row r="117" spans="1:58" ht="15.95" customHeight="1">
      <c r="B117" s="289">
        <v>7</v>
      </c>
      <c r="C117" s="46"/>
      <c r="D117" s="659" t="s">
        <v>177</v>
      </c>
      <c r="E117" s="98">
        <v>3</v>
      </c>
      <c r="F117" s="98">
        <v>1</v>
      </c>
      <c r="G117" s="87">
        <v>12</v>
      </c>
      <c r="H117" s="180">
        <v>16</v>
      </c>
      <c r="I117" s="108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108">
        <v>11</v>
      </c>
      <c r="Q117" s="76">
        <v>0</v>
      </c>
      <c r="R117" s="76">
        <v>1</v>
      </c>
      <c r="S117" s="76">
        <v>1</v>
      </c>
      <c r="T117" s="98">
        <f t="shared" si="15"/>
        <v>12</v>
      </c>
      <c r="U117" s="98">
        <v>1</v>
      </c>
      <c r="V117" s="98">
        <v>1</v>
      </c>
      <c r="W117" s="76">
        <v>7</v>
      </c>
      <c r="X117" s="76">
        <v>0</v>
      </c>
      <c r="Y117" s="76">
        <v>1</v>
      </c>
      <c r="Z117" s="76">
        <v>1</v>
      </c>
      <c r="AA117" s="154">
        <f t="shared" si="14"/>
        <v>12</v>
      </c>
      <c r="AB117" s="490">
        <v>1</v>
      </c>
      <c r="AC117" s="490">
        <v>1</v>
      </c>
      <c r="AD117" s="76">
        <v>12</v>
      </c>
      <c r="AE117" s="76">
        <v>0</v>
      </c>
      <c r="AF117" s="76">
        <v>1</v>
      </c>
      <c r="AG117" s="76">
        <v>1</v>
      </c>
      <c r="AH117" s="404"/>
      <c r="AI117" s="405" t="s">
        <v>270</v>
      </c>
      <c r="AJ117" s="164"/>
      <c r="AK117" s="165"/>
      <c r="AL117" s="104" t="s">
        <v>314</v>
      </c>
      <c r="AM117" s="105"/>
      <c r="AN117" s="104" t="s">
        <v>314</v>
      </c>
      <c r="AO117" s="105"/>
      <c r="AP117" s="107">
        <v>1</v>
      </c>
      <c r="AQ117" s="106">
        <v>1</v>
      </c>
      <c r="AR117" s="104" t="s">
        <v>314</v>
      </c>
      <c r="AS117" s="105"/>
      <c r="AT117" s="98"/>
      <c r="AU117" s="662"/>
      <c r="AV117" s="17"/>
      <c r="AW117" s="17"/>
      <c r="AX117" s="17"/>
      <c r="AY117" s="503"/>
      <c r="AZ117" s="17"/>
      <c r="BA117" s="17"/>
      <c r="BB117" s="17"/>
      <c r="BC117" s="17"/>
      <c r="BD117" s="27"/>
      <c r="BE117" s="22"/>
      <c r="BF117"/>
    </row>
    <row r="118" spans="1:58" ht="15.95" customHeight="1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108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12</v>
      </c>
      <c r="Q118" s="76">
        <v>0</v>
      </c>
      <c r="R118" s="76">
        <v>1</v>
      </c>
      <c r="S118" s="76">
        <v>1</v>
      </c>
      <c r="T118" s="98">
        <f t="shared" si="15"/>
        <v>16</v>
      </c>
      <c r="U118" s="98">
        <v>1</v>
      </c>
      <c r="V118" s="98">
        <v>1</v>
      </c>
      <c r="W118" s="76">
        <v>5</v>
      </c>
      <c r="X118" s="76">
        <v>0</v>
      </c>
      <c r="Y118" s="76">
        <v>1</v>
      </c>
      <c r="Z118" s="76">
        <v>1</v>
      </c>
      <c r="AA118" s="154">
        <f t="shared" si="14"/>
        <v>16</v>
      </c>
      <c r="AB118" s="490">
        <v>1</v>
      </c>
      <c r="AC118" s="490">
        <v>1</v>
      </c>
      <c r="AD118" s="76">
        <v>5</v>
      </c>
      <c r="AE118" s="76">
        <v>0</v>
      </c>
      <c r="AF118" s="76">
        <v>1</v>
      </c>
      <c r="AG118" s="76">
        <v>1</v>
      </c>
      <c r="AH118" s="404"/>
      <c r="AI118" s="405" t="s">
        <v>270</v>
      </c>
      <c r="AJ118" s="164"/>
      <c r="AK118" s="165"/>
      <c r="AL118" s="166"/>
      <c r="AM118" s="167"/>
      <c r="AN118" s="166"/>
      <c r="AO118" s="167"/>
      <c r="AP118" s="100">
        <v>1</v>
      </c>
      <c r="AQ118" s="101">
        <v>1</v>
      </c>
      <c r="AR118" s="98"/>
      <c r="AS118" s="99"/>
      <c r="AT118" s="98"/>
      <c r="AU118" s="662"/>
      <c r="AV118" s="17"/>
      <c r="AW118" s="17"/>
      <c r="AX118" s="17"/>
      <c r="AY118" s="503"/>
      <c r="AZ118" s="17"/>
      <c r="BA118" s="17"/>
      <c r="BB118" s="17"/>
      <c r="BC118" s="17"/>
      <c r="BD118" s="27"/>
      <c r="BE118" s="22"/>
      <c r="BF118"/>
    </row>
    <row r="119" spans="1:58" ht="15.95" customHeight="1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108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108">
        <v>16</v>
      </c>
      <c r="Q119" s="76">
        <v>1</v>
      </c>
      <c r="R119" s="76">
        <v>1</v>
      </c>
      <c r="S119" s="76">
        <v>1</v>
      </c>
      <c r="T119" s="98">
        <f t="shared" si="15"/>
        <v>20</v>
      </c>
      <c r="U119" s="98">
        <v>1</v>
      </c>
      <c r="V119" s="98">
        <v>1</v>
      </c>
      <c r="W119" s="76">
        <v>6</v>
      </c>
      <c r="X119" s="76">
        <v>0</v>
      </c>
      <c r="Y119" s="76">
        <v>1</v>
      </c>
      <c r="Z119" s="76">
        <v>1</v>
      </c>
      <c r="AA119" s="154">
        <f t="shared" si="14"/>
        <v>20</v>
      </c>
      <c r="AB119" s="490">
        <v>1</v>
      </c>
      <c r="AC119" s="490">
        <v>1</v>
      </c>
      <c r="AD119" s="76">
        <v>13</v>
      </c>
      <c r="AE119" s="76">
        <v>0</v>
      </c>
      <c r="AF119" s="76">
        <v>1</v>
      </c>
      <c r="AG119" s="76">
        <v>1</v>
      </c>
      <c r="AH119" s="404"/>
      <c r="AI119" s="405" t="s">
        <v>271</v>
      </c>
      <c r="AJ119" s="164"/>
      <c r="AK119" s="165"/>
      <c r="AL119" s="166"/>
      <c r="AM119" s="167"/>
      <c r="AN119" s="166"/>
      <c r="AO119" s="167"/>
      <c r="AP119" s="100"/>
      <c r="AQ119" s="101"/>
      <c r="AR119" s="100">
        <v>1</v>
      </c>
      <c r="AS119" s="101">
        <v>1</v>
      </c>
      <c r="AT119" s="98"/>
      <c r="AU119" s="662"/>
      <c r="AV119" s="17"/>
      <c r="AW119" s="17"/>
      <c r="AX119" s="17"/>
      <c r="AY119" s="503"/>
      <c r="AZ119" s="17"/>
      <c r="BA119" s="17"/>
      <c r="BB119" s="17"/>
      <c r="BC119" s="17"/>
      <c r="BD119" s="27"/>
      <c r="BE119" s="22"/>
      <c r="BF119"/>
    </row>
    <row r="120" spans="1:58" ht="15.95" customHeight="1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108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108">
        <v>19</v>
      </c>
      <c r="Q120" s="76">
        <v>0</v>
      </c>
      <c r="R120" s="76">
        <v>1</v>
      </c>
      <c r="S120" s="76">
        <v>1</v>
      </c>
      <c r="T120" s="98">
        <f t="shared" si="15"/>
        <v>20</v>
      </c>
      <c r="U120" s="98">
        <v>1</v>
      </c>
      <c r="V120" s="98">
        <v>1</v>
      </c>
      <c r="W120" s="76">
        <v>16</v>
      </c>
      <c r="X120" s="76">
        <v>0</v>
      </c>
      <c r="Y120" s="76">
        <v>1</v>
      </c>
      <c r="Z120" s="76">
        <v>1</v>
      </c>
      <c r="AA120" s="154">
        <f t="shared" si="14"/>
        <v>20</v>
      </c>
      <c r="AB120" s="490">
        <v>1</v>
      </c>
      <c r="AC120" s="490">
        <v>1</v>
      </c>
      <c r="AD120" s="76">
        <v>8</v>
      </c>
      <c r="AE120" s="76">
        <v>0</v>
      </c>
      <c r="AF120" s="76">
        <v>1</v>
      </c>
      <c r="AG120" s="76">
        <v>1</v>
      </c>
      <c r="AH120" s="404"/>
      <c r="AI120" s="405" t="s">
        <v>271</v>
      </c>
      <c r="AJ120" s="164"/>
      <c r="AK120" s="165"/>
      <c r="AL120" s="166"/>
      <c r="AM120" s="167"/>
      <c r="AN120" s="166"/>
      <c r="AO120" s="167"/>
      <c r="AP120" s="100"/>
      <c r="AQ120" s="101"/>
      <c r="AR120" s="100">
        <v>1</v>
      </c>
      <c r="AS120" s="101">
        <v>1</v>
      </c>
      <c r="AT120" s="98"/>
      <c r="AU120" s="662"/>
      <c r="AV120" s="17"/>
      <c r="AW120" s="17"/>
      <c r="AX120" s="17"/>
      <c r="AY120" s="503"/>
      <c r="AZ120" s="17"/>
      <c r="BA120" s="17"/>
      <c r="BB120" s="17"/>
      <c r="BC120" s="17"/>
      <c r="BD120" s="27"/>
      <c r="BE120" s="22"/>
      <c r="BF120"/>
    </row>
    <row r="121" spans="1:58" ht="15.95" customHeight="1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108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11</v>
      </c>
      <c r="Q121" s="76">
        <v>0</v>
      </c>
      <c r="R121" s="76">
        <v>1</v>
      </c>
      <c r="S121" s="76">
        <v>1</v>
      </c>
      <c r="T121" s="98">
        <f t="shared" si="15"/>
        <v>20</v>
      </c>
      <c r="U121" s="98">
        <v>1</v>
      </c>
      <c r="V121" s="98">
        <v>1</v>
      </c>
      <c r="W121" s="76">
        <v>5</v>
      </c>
      <c r="X121" s="76">
        <v>0</v>
      </c>
      <c r="Y121" s="76">
        <v>1</v>
      </c>
      <c r="Z121" s="76">
        <v>1</v>
      </c>
      <c r="AA121" s="154">
        <f t="shared" si="14"/>
        <v>20</v>
      </c>
      <c r="AB121" s="490">
        <v>1</v>
      </c>
      <c r="AC121" s="490">
        <v>1</v>
      </c>
      <c r="AD121" s="76">
        <v>11</v>
      </c>
      <c r="AE121" s="76">
        <v>0</v>
      </c>
      <c r="AF121" s="76">
        <v>1</v>
      </c>
      <c r="AG121" s="76">
        <v>1</v>
      </c>
      <c r="AH121" s="404"/>
      <c r="AI121" s="405" t="s">
        <v>271</v>
      </c>
      <c r="AJ121" s="164"/>
      <c r="AK121" s="165"/>
      <c r="AL121" s="166"/>
      <c r="AM121" s="167"/>
      <c r="AN121" s="166"/>
      <c r="AO121" s="167"/>
      <c r="AP121" s="100"/>
      <c r="AQ121" s="101"/>
      <c r="AR121" s="100">
        <v>1</v>
      </c>
      <c r="AS121" s="101">
        <v>1</v>
      </c>
      <c r="AT121" s="98"/>
      <c r="AU121" s="662"/>
      <c r="AV121" s="17"/>
      <c r="AW121" s="17"/>
      <c r="AX121" s="17"/>
      <c r="AY121" s="503"/>
      <c r="AZ121" s="17"/>
      <c r="BA121" s="17"/>
      <c r="BB121" s="17"/>
      <c r="BC121" s="17"/>
      <c r="BD121" s="27"/>
      <c r="BE121" s="22"/>
      <c r="BF121"/>
    </row>
    <row r="122" spans="1:58" ht="15.95" customHeight="1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108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17</v>
      </c>
      <c r="Q122" s="76">
        <v>0</v>
      </c>
      <c r="R122" s="76">
        <v>1</v>
      </c>
      <c r="S122" s="76">
        <v>1</v>
      </c>
      <c r="T122" s="98">
        <f t="shared" si="15"/>
        <v>20</v>
      </c>
      <c r="U122" s="98">
        <v>1</v>
      </c>
      <c r="V122" s="98">
        <v>1</v>
      </c>
      <c r="W122" s="76">
        <v>11</v>
      </c>
      <c r="X122" s="76">
        <v>0</v>
      </c>
      <c r="Y122" s="76">
        <v>1</v>
      </c>
      <c r="Z122" s="76">
        <v>1</v>
      </c>
      <c r="AA122" s="154">
        <f t="shared" si="14"/>
        <v>20</v>
      </c>
      <c r="AB122" s="490">
        <v>1</v>
      </c>
      <c r="AC122" s="490">
        <v>1</v>
      </c>
      <c r="AD122" s="76">
        <v>16</v>
      </c>
      <c r="AE122" s="76">
        <v>1</v>
      </c>
      <c r="AF122" s="76">
        <v>1</v>
      </c>
      <c r="AG122" s="76">
        <v>1</v>
      </c>
      <c r="AH122" s="404"/>
      <c r="AI122" s="405" t="s">
        <v>271</v>
      </c>
      <c r="AJ122" s="164"/>
      <c r="AK122" s="165"/>
      <c r="AL122" s="166"/>
      <c r="AM122" s="167"/>
      <c r="AN122" s="166"/>
      <c r="AO122" s="167"/>
      <c r="AP122" s="100"/>
      <c r="AQ122" s="101"/>
      <c r="AR122" s="100">
        <v>1</v>
      </c>
      <c r="AS122" s="101">
        <v>1</v>
      </c>
      <c r="AT122" s="98"/>
      <c r="AU122" s="662"/>
      <c r="AV122" s="17"/>
      <c r="AW122" s="17"/>
      <c r="AX122" s="17"/>
      <c r="AY122" s="503"/>
      <c r="AZ122" s="17"/>
      <c r="BA122" s="17"/>
      <c r="BB122" s="17"/>
      <c r="BC122" s="17"/>
      <c r="BD122" s="27"/>
      <c r="BE122" s="22"/>
      <c r="BF122"/>
    </row>
    <row r="123" spans="1:58" ht="15.95" customHeight="1">
      <c r="B123" s="295"/>
      <c r="C123" s="22"/>
      <c r="D123" s="22"/>
      <c r="E123" s="17"/>
      <c r="F123" s="17"/>
      <c r="G123" s="513"/>
      <c r="H123" s="149"/>
      <c r="I123" s="231"/>
      <c r="J123" s="246"/>
      <c r="K123" s="268"/>
      <c r="L123" s="268"/>
      <c r="M123" s="514"/>
      <c r="N123" s="514"/>
      <c r="O123" s="514"/>
      <c r="P123" s="449"/>
      <c r="Q123" s="33"/>
      <c r="R123" s="449"/>
      <c r="S123" s="449"/>
      <c r="T123" s="33"/>
      <c r="U123" s="33"/>
      <c r="V123" s="33"/>
      <c r="W123" s="33"/>
      <c r="X123" s="449"/>
      <c r="Y123" s="449"/>
      <c r="Z123" s="449"/>
      <c r="AA123" s="595"/>
      <c r="AB123" s="595"/>
      <c r="AC123" s="595"/>
      <c r="AD123" s="595"/>
      <c r="AE123" s="595"/>
      <c r="AF123" s="595"/>
      <c r="AG123" s="595"/>
      <c r="AH123" s="515"/>
      <c r="AI123" s="516"/>
      <c r="AJ123" s="517"/>
      <c r="AK123" s="517"/>
      <c r="AL123" s="518"/>
      <c r="AM123" s="518"/>
      <c r="AN123" s="518"/>
      <c r="AO123" s="518"/>
      <c r="AP123" s="149"/>
      <c r="AQ123" s="149"/>
      <c r="AR123" s="149"/>
      <c r="AS123" s="149"/>
      <c r="AT123" s="17"/>
      <c r="AU123" s="17"/>
      <c r="AV123" s="17"/>
      <c r="AW123" s="17"/>
      <c r="AX123" s="17"/>
      <c r="AY123" s="503"/>
      <c r="AZ123" s="17"/>
      <c r="BA123" s="17"/>
      <c r="BB123" s="17"/>
      <c r="BC123" s="17"/>
      <c r="BD123" s="27"/>
      <c r="BE123" s="22"/>
      <c r="BF123"/>
    </row>
    <row r="124" spans="1:58" ht="15.95" customHeight="1">
      <c r="B124" s="295"/>
      <c r="C124" s="22"/>
      <c r="D124" s="369"/>
      <c r="E124" s="368"/>
      <c r="F124" s="368"/>
      <c r="G124" s="15"/>
      <c r="H124" s="369"/>
      <c r="I124" s="578"/>
      <c r="J124" s="246"/>
      <c r="K124" s="268"/>
      <c r="L124" s="268"/>
      <c r="M124" s="368"/>
      <c r="N124" s="368"/>
      <c r="O124" s="229"/>
      <c r="P124" s="449"/>
      <c r="Q124" s="33"/>
      <c r="R124" s="449"/>
      <c r="S124" s="449"/>
      <c r="T124" s="33"/>
      <c r="U124" s="33"/>
      <c r="V124" s="33"/>
      <c r="W124" s="33"/>
      <c r="X124" s="449"/>
      <c r="Y124" s="449"/>
      <c r="Z124" s="449"/>
      <c r="AA124" s="595"/>
      <c r="AB124" s="595"/>
      <c r="AC124" s="595"/>
      <c r="AD124" s="595"/>
      <c r="AE124" s="595"/>
      <c r="AF124" s="595"/>
      <c r="AG124" s="595"/>
      <c r="AH124" s="515"/>
      <c r="AI124" s="516"/>
      <c r="AJ124" s="675" t="s">
        <v>315</v>
      </c>
      <c r="AK124" s="676"/>
      <c r="AL124" s="658"/>
      <c r="AM124" s="658"/>
      <c r="AN124" s="658"/>
      <c r="AO124" s="658"/>
      <c r="AP124" s="676"/>
      <c r="AQ124" s="676"/>
      <c r="AR124" s="676"/>
      <c r="AS124" s="676"/>
      <c r="AT124" s="518"/>
      <c r="AU124" s="518"/>
      <c r="AV124" s="17"/>
      <c r="AW124" s="17"/>
      <c r="AX124" s="17"/>
      <c r="AY124" s="503"/>
      <c r="AZ124" s="17"/>
      <c r="BA124" s="17"/>
      <c r="BB124" s="17"/>
      <c r="BC124" s="17"/>
      <c r="BD124" s="27"/>
      <c r="BE124" s="22"/>
      <c r="BF124"/>
    </row>
    <row r="125" spans="1:58" ht="218.25" customHeight="1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579"/>
      <c r="J125" s="248"/>
      <c r="K125" s="270"/>
      <c r="L125" s="270"/>
      <c r="M125" s="284"/>
      <c r="N125" s="284"/>
      <c r="O125" s="284"/>
      <c r="P125" s="451"/>
      <c r="Q125" s="436"/>
      <c r="R125" s="451"/>
      <c r="S125" s="451"/>
      <c r="T125" s="284"/>
      <c r="U125" s="436"/>
      <c r="V125" s="436"/>
      <c r="W125" s="436"/>
      <c r="X125" s="451"/>
      <c r="Y125" s="451"/>
      <c r="Z125" s="451"/>
      <c r="AA125" s="596"/>
      <c r="AB125" s="596"/>
      <c r="AC125" s="596"/>
      <c r="AD125" s="596"/>
      <c r="AE125" s="596"/>
      <c r="AF125" s="596"/>
      <c r="AG125" s="596"/>
      <c r="AH125" s="15"/>
      <c r="AI125" s="15"/>
      <c r="AJ125" s="115"/>
      <c r="AK125" s="115"/>
      <c r="AL125" s="116"/>
      <c r="AM125" s="116"/>
      <c r="AN125" s="116"/>
      <c r="AO125" s="116"/>
      <c r="AP125" s="116"/>
      <c r="AQ125" s="116"/>
      <c r="AR125" s="116"/>
      <c r="AS125" s="116"/>
      <c r="AV125" s="17"/>
      <c r="AW125" s="17"/>
      <c r="AX125" s="17"/>
      <c r="AY125" s="503"/>
      <c r="AZ125" s="17"/>
      <c r="BA125" s="17"/>
      <c r="BB125" s="17"/>
      <c r="BC125" s="17"/>
      <c r="BD125" s="17"/>
      <c r="BE125" s="27"/>
      <c r="BF125" s="22"/>
    </row>
    <row r="126" spans="1:58" ht="15.95" customHeight="1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576"/>
      <c r="J126" s="236"/>
      <c r="K126" s="259" t="s">
        <v>298</v>
      </c>
      <c r="L126" s="280"/>
      <c r="M126" s="537"/>
      <c r="N126" s="537" t="s">
        <v>248</v>
      </c>
      <c r="O126" s="537"/>
      <c r="P126" s="563"/>
      <c r="Q126" s="472"/>
      <c r="R126" s="473" t="s">
        <v>276</v>
      </c>
      <c r="S126" s="463"/>
      <c r="T126" s="769"/>
      <c r="U126" s="769" t="s">
        <v>278</v>
      </c>
      <c r="V126" s="769"/>
      <c r="W126" s="460" t="s">
        <v>307</v>
      </c>
      <c r="X126" s="472"/>
      <c r="Y126" s="473" t="s">
        <v>306</v>
      </c>
      <c r="Z126" s="463"/>
      <c r="AA126" s="586" t="s">
        <v>308</v>
      </c>
      <c r="AB126" s="587"/>
      <c r="AC126" s="587"/>
      <c r="AD126" s="563" t="s">
        <v>348</v>
      </c>
      <c r="AE126" s="472"/>
      <c r="AF126" s="462" t="s">
        <v>349</v>
      </c>
      <c r="AG126" s="463"/>
      <c r="AH126" s="147" t="s">
        <v>243</v>
      </c>
      <c r="AI126" s="148" t="s">
        <v>243</v>
      </c>
      <c r="AJ126" s="7" t="s">
        <v>8</v>
      </c>
      <c r="AK126" s="8"/>
      <c r="AL126" s="7" t="s">
        <v>3</v>
      </c>
      <c r="AM126" s="8"/>
      <c r="AN126" s="7" t="s">
        <v>0</v>
      </c>
      <c r="AO126" s="8"/>
      <c r="AP126" s="7" t="s">
        <v>1</v>
      </c>
      <c r="AQ126" s="8"/>
      <c r="AR126" s="7" t="s">
        <v>2</v>
      </c>
      <c r="AS126" s="8"/>
      <c r="AT126" s="7" t="s">
        <v>4</v>
      </c>
      <c r="AU126" s="8"/>
      <c r="AV126" s="9" t="s">
        <v>95</v>
      </c>
      <c r="AW126" s="7" t="s">
        <v>187</v>
      </c>
      <c r="AX126" s="8"/>
      <c r="AY126" s="503"/>
      <c r="AZ126" s="17"/>
      <c r="BA126" s="17"/>
      <c r="BB126" s="17"/>
      <c r="BC126" s="27"/>
      <c r="BD126" s="22"/>
      <c r="BF126"/>
    </row>
    <row r="127" spans="1:58" ht="15.95" customHeight="1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77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770" t="s">
        <v>249</v>
      </c>
      <c r="U127" s="770" t="s">
        <v>243</v>
      </c>
      <c r="V127" s="770" t="s">
        <v>244</v>
      </c>
      <c r="W127" s="464" t="s">
        <v>250</v>
      </c>
      <c r="X127" s="464" t="s">
        <v>245</v>
      </c>
      <c r="Y127" s="465" t="s">
        <v>243</v>
      </c>
      <c r="Z127" s="466" t="s">
        <v>244</v>
      </c>
      <c r="AA127" s="588" t="s">
        <v>309</v>
      </c>
      <c r="AB127" s="588" t="s">
        <v>243</v>
      </c>
      <c r="AC127" s="588" t="s">
        <v>244</v>
      </c>
      <c r="AD127" s="465" t="s">
        <v>250</v>
      </c>
      <c r="AE127" s="465" t="s">
        <v>245</v>
      </c>
      <c r="AF127" s="465" t="s">
        <v>243</v>
      </c>
      <c r="AG127" s="466" t="s">
        <v>244</v>
      </c>
      <c r="AH127" s="194" t="s">
        <v>101</v>
      </c>
      <c r="AI127" s="194" t="s">
        <v>102</v>
      </c>
      <c r="AJ127" s="10" t="s">
        <v>9</v>
      </c>
      <c r="AK127" s="11" t="s">
        <v>10</v>
      </c>
      <c r="AL127" s="12" t="s">
        <v>6</v>
      </c>
      <c r="AM127" s="13" t="s">
        <v>7</v>
      </c>
      <c r="AN127" s="12" t="s">
        <v>6</v>
      </c>
      <c r="AO127" s="13" t="s">
        <v>7</v>
      </c>
      <c r="AP127" s="12" t="s">
        <v>6</v>
      </c>
      <c r="AQ127" s="13" t="s">
        <v>7</v>
      </c>
      <c r="AR127" s="12" t="s">
        <v>6</v>
      </c>
      <c r="AS127" s="13" t="s">
        <v>7</v>
      </c>
      <c r="AT127" s="12" t="s">
        <v>6</v>
      </c>
      <c r="AU127" s="13" t="s">
        <v>7</v>
      </c>
      <c r="AV127" s="151" t="s">
        <v>167</v>
      </c>
      <c r="AW127" s="12" t="s">
        <v>6</v>
      </c>
      <c r="AX127" s="13" t="s">
        <v>7</v>
      </c>
      <c r="AY127" s="503"/>
      <c r="AZ127" s="17"/>
      <c r="BA127" s="17"/>
      <c r="BB127" s="17"/>
      <c r="BC127" s="27"/>
      <c r="BD127" s="22"/>
      <c r="BF127"/>
    </row>
    <row r="128" spans="1:58" ht="15.95" customHeight="1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46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46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590">
        <f t="shared" ref="AA128:AA133" si="16">AC128*G128</f>
        <v>80</v>
      </c>
      <c r="AB128" s="590">
        <v>2</v>
      </c>
      <c r="AC128" s="566">
        <v>4</v>
      </c>
      <c r="AD128" s="432">
        <v>76</v>
      </c>
      <c r="AE128" s="432">
        <v>0</v>
      </c>
      <c r="AF128" s="432">
        <v>2</v>
      </c>
      <c r="AG128" s="432">
        <v>4</v>
      </c>
      <c r="AH128" s="138" t="s">
        <v>165</v>
      </c>
      <c r="AI128" s="138"/>
      <c r="AJ128" s="41">
        <f>AL128+AN128+AP128+AR128+AT128</f>
        <v>2</v>
      </c>
      <c r="AK128" s="49">
        <f t="shared" ref="AK128:AK129" si="17">AM128+AO128+AQ128+AS128+AU128</f>
        <v>4</v>
      </c>
      <c r="AL128" s="138">
        <v>0.4</v>
      </c>
      <c r="AM128" s="220">
        <v>0.8</v>
      </c>
      <c r="AN128" s="138">
        <v>0.4</v>
      </c>
      <c r="AO128" s="220">
        <v>0.8</v>
      </c>
      <c r="AP128" s="138">
        <v>0.4</v>
      </c>
      <c r="AQ128" s="220">
        <v>0.8</v>
      </c>
      <c r="AR128" s="138">
        <v>0.4</v>
      </c>
      <c r="AS128" s="221">
        <v>0.8</v>
      </c>
      <c r="AT128" s="138">
        <v>0.4</v>
      </c>
      <c r="AU128" s="220">
        <v>0.8</v>
      </c>
      <c r="AV128" s="308"/>
      <c r="AW128" s="138"/>
      <c r="AX128" s="220"/>
      <c r="AY128" s="503"/>
      <c r="AZ128" s="17"/>
      <c r="BA128" s="17"/>
      <c r="BB128" s="17"/>
      <c r="BC128" s="27"/>
      <c r="BD128" s="22"/>
      <c r="BF128"/>
    </row>
    <row r="129" spans="2:58" ht="15.95" customHeight="1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57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57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487">
        <f t="shared" si="16"/>
        <v>40</v>
      </c>
      <c r="AB129" s="487">
        <v>0</v>
      </c>
      <c r="AC129" s="611">
        <v>2</v>
      </c>
      <c r="AD129" s="140">
        <v>41</v>
      </c>
      <c r="AE129" s="140">
        <v>0</v>
      </c>
      <c r="AF129" s="140">
        <v>0</v>
      </c>
      <c r="AG129" s="140">
        <v>2</v>
      </c>
      <c r="AH129" s="139"/>
      <c r="AI129" s="139" t="s">
        <v>166</v>
      </c>
      <c r="AJ129" s="48">
        <f>AL129+AN129+AP129+AR129+AT129</f>
        <v>0</v>
      </c>
      <c r="AK129" s="49">
        <f t="shared" si="17"/>
        <v>2</v>
      </c>
      <c r="AL129" s="139">
        <v>0</v>
      </c>
      <c r="AM129" s="158">
        <v>0.4</v>
      </c>
      <c r="AN129" s="139">
        <v>0</v>
      </c>
      <c r="AO129" s="158">
        <v>0.4</v>
      </c>
      <c r="AP129" s="139">
        <v>0</v>
      </c>
      <c r="AQ129" s="158">
        <v>0.4</v>
      </c>
      <c r="AR129" s="139">
        <v>0</v>
      </c>
      <c r="AS129" s="158">
        <v>0.4</v>
      </c>
      <c r="AT129" s="139">
        <v>0</v>
      </c>
      <c r="AU129" s="158">
        <v>0.4</v>
      </c>
      <c r="AV129" s="99"/>
      <c r="AW129" s="139"/>
      <c r="AX129" s="158"/>
      <c r="AY129" s="503"/>
      <c r="AZ129" s="17"/>
      <c r="BA129" s="17"/>
      <c r="BB129" s="17"/>
      <c r="BC129" s="27"/>
      <c r="BD129" s="22"/>
      <c r="BF129"/>
    </row>
    <row r="130" spans="2:58" ht="15.95" customHeight="1">
      <c r="B130" s="297"/>
      <c r="C130" s="184"/>
      <c r="D130" s="184"/>
      <c r="E130" s="185"/>
      <c r="F130" s="185"/>
      <c r="G130" s="185"/>
      <c r="H130" s="185"/>
      <c r="I130" s="344"/>
      <c r="J130" s="335"/>
      <c r="K130" s="335"/>
      <c r="L130" s="335"/>
      <c r="M130" s="185"/>
      <c r="N130" s="185"/>
      <c r="O130" s="185"/>
      <c r="P130" s="344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343"/>
      <c r="AB130" s="343"/>
      <c r="AC130" s="343"/>
      <c r="AD130" s="335"/>
      <c r="AE130" s="335"/>
      <c r="AF130" s="335"/>
      <c r="AG130" s="335"/>
      <c r="AH130" s="185"/>
      <c r="AI130" s="185"/>
      <c r="AJ130" s="186"/>
      <c r="AK130" s="174"/>
      <c r="AL130" s="185"/>
      <c r="AM130" s="187"/>
      <c r="AN130" s="185"/>
      <c r="AO130" s="187"/>
      <c r="AP130" s="185"/>
      <c r="AQ130" s="187"/>
      <c r="AR130" s="185"/>
      <c r="AS130" s="187"/>
      <c r="AT130" s="185"/>
      <c r="AU130" s="188"/>
      <c r="AV130" s="185"/>
      <c r="AW130" s="185"/>
      <c r="AX130" s="188"/>
      <c r="AY130" s="503"/>
      <c r="AZ130" s="17"/>
      <c r="BA130" s="17"/>
      <c r="BB130" s="17"/>
      <c r="BC130" s="27"/>
      <c r="BD130" s="22"/>
      <c r="BF130"/>
    </row>
    <row r="131" spans="2:58" ht="15.95" customHeight="1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52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52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>
        <v>30</v>
      </c>
      <c r="X131" s="437">
        <v>0</v>
      </c>
      <c r="Y131" s="437">
        <v>1</v>
      </c>
      <c r="Z131" s="437">
        <v>2</v>
      </c>
      <c r="AA131" s="487">
        <f t="shared" si="16"/>
        <v>40</v>
      </c>
      <c r="AB131" s="491">
        <v>1</v>
      </c>
      <c r="AC131" s="491">
        <v>2</v>
      </c>
      <c r="AD131" s="437"/>
      <c r="AE131" s="437"/>
      <c r="AF131" s="437"/>
      <c r="AG131" s="437"/>
      <c r="AH131" s="119" t="s">
        <v>162</v>
      </c>
      <c r="AI131" s="119"/>
      <c r="AJ131" s="117">
        <f t="shared" ref="AJ131:AK134" si="18">AL131+AN131+AP131+AR131+AT131</f>
        <v>1</v>
      </c>
      <c r="AK131" s="49">
        <f t="shared" si="18"/>
        <v>2</v>
      </c>
      <c r="AL131" s="119">
        <v>0.2</v>
      </c>
      <c r="AM131" s="120">
        <v>0.4</v>
      </c>
      <c r="AN131" s="119">
        <v>0.2</v>
      </c>
      <c r="AO131" s="120">
        <v>0.4</v>
      </c>
      <c r="AP131" s="119">
        <v>0.2</v>
      </c>
      <c r="AQ131" s="120">
        <v>0.4</v>
      </c>
      <c r="AR131" s="119">
        <v>0.2</v>
      </c>
      <c r="AS131" s="120">
        <v>0.4</v>
      </c>
      <c r="AT131" s="119">
        <v>0.2</v>
      </c>
      <c r="AU131" s="120">
        <v>0.4</v>
      </c>
      <c r="AV131" s="69"/>
      <c r="AW131" s="119"/>
      <c r="AX131" s="120"/>
      <c r="AY131" s="503"/>
      <c r="AZ131" s="17"/>
      <c r="BA131" s="17"/>
      <c r="BB131" s="17"/>
      <c r="BC131" s="27"/>
      <c r="BD131" s="22"/>
      <c r="BF131"/>
    </row>
    <row r="132" spans="2:58" ht="15.95" customHeight="1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52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52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>
        <v>21</v>
      </c>
      <c r="X132" s="437">
        <v>0</v>
      </c>
      <c r="Y132" s="437">
        <v>1</v>
      </c>
      <c r="Z132" s="437">
        <v>2</v>
      </c>
      <c r="AA132" s="487">
        <f t="shared" si="16"/>
        <v>40</v>
      </c>
      <c r="AB132" s="491">
        <v>1</v>
      </c>
      <c r="AC132" s="491">
        <v>2</v>
      </c>
      <c r="AD132" s="437"/>
      <c r="AE132" s="437"/>
      <c r="AF132" s="437"/>
      <c r="AG132" s="437"/>
      <c r="AH132" s="119" t="s">
        <v>162</v>
      </c>
      <c r="AI132" s="119"/>
      <c r="AJ132" s="117">
        <f t="shared" si="18"/>
        <v>1</v>
      </c>
      <c r="AK132" s="49">
        <f t="shared" si="18"/>
        <v>2</v>
      </c>
      <c r="AL132" s="119">
        <v>0.2</v>
      </c>
      <c r="AM132" s="120">
        <v>0.4</v>
      </c>
      <c r="AN132" s="119">
        <v>0.2</v>
      </c>
      <c r="AO132" s="120">
        <v>0.4</v>
      </c>
      <c r="AP132" s="119">
        <v>0.2</v>
      </c>
      <c r="AQ132" s="120">
        <v>0.4</v>
      </c>
      <c r="AR132" s="119">
        <v>0.2</v>
      </c>
      <c r="AS132" s="120">
        <v>0.4</v>
      </c>
      <c r="AT132" s="119">
        <v>0.2</v>
      </c>
      <c r="AU132" s="120">
        <v>0.4</v>
      </c>
      <c r="AV132" s="69"/>
      <c r="AW132" s="119"/>
      <c r="AX132" s="120"/>
      <c r="AY132" s="503"/>
      <c r="AZ132" s="17"/>
      <c r="BA132" s="17"/>
      <c r="BB132" s="17"/>
      <c r="BC132" s="27"/>
      <c r="BD132" s="22"/>
      <c r="BF132"/>
    </row>
    <row r="133" spans="2:58" ht="15.95" customHeight="1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52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52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>
        <v>40</v>
      </c>
      <c r="X133" s="437">
        <v>0</v>
      </c>
      <c r="Y133" s="437">
        <v>2</v>
      </c>
      <c r="Z133" s="437">
        <v>4</v>
      </c>
      <c r="AA133" s="487">
        <f t="shared" si="16"/>
        <v>60</v>
      </c>
      <c r="AB133" s="491">
        <v>2</v>
      </c>
      <c r="AC133" s="491">
        <v>4</v>
      </c>
      <c r="AD133" s="437"/>
      <c r="AE133" s="437"/>
      <c r="AF133" s="437"/>
      <c r="AG133" s="437"/>
      <c r="AH133" s="119" t="s">
        <v>162</v>
      </c>
      <c r="AI133" s="119" t="s">
        <v>161</v>
      </c>
      <c r="AJ133" s="117">
        <f t="shared" si="18"/>
        <v>2</v>
      </c>
      <c r="AK133" s="49">
        <f t="shared" si="18"/>
        <v>4</v>
      </c>
      <c r="AL133" s="119">
        <v>0.4</v>
      </c>
      <c r="AM133" s="120">
        <v>0.8</v>
      </c>
      <c r="AN133" s="119">
        <v>0.4</v>
      </c>
      <c r="AO133" s="120">
        <v>0.8</v>
      </c>
      <c r="AP133" s="119">
        <v>0.4</v>
      </c>
      <c r="AQ133" s="120">
        <v>0.8</v>
      </c>
      <c r="AR133" s="119">
        <v>0.4</v>
      </c>
      <c r="AS133" s="120">
        <v>0.8</v>
      </c>
      <c r="AT133" s="119">
        <v>0.4</v>
      </c>
      <c r="AU133" s="120">
        <v>0.8</v>
      </c>
      <c r="AV133" s="69">
        <v>12</v>
      </c>
      <c r="AW133" s="100"/>
      <c r="AX133" s="101"/>
      <c r="AY133" s="371"/>
      <c r="AZ133" s="230"/>
      <c r="BA133" s="17"/>
      <c r="BB133" s="17"/>
      <c r="BC133" s="27"/>
      <c r="BD133" s="22"/>
      <c r="BF133"/>
    </row>
    <row r="134" spans="2:58" ht="15.95" customHeight="1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52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52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>
        <v>19</v>
      </c>
      <c r="X134" s="437">
        <v>1</v>
      </c>
      <c r="Y134" s="437">
        <v>2</v>
      </c>
      <c r="Z134" s="437">
        <v>0</v>
      </c>
      <c r="AA134" s="487">
        <v>40</v>
      </c>
      <c r="AB134" s="491">
        <v>2</v>
      </c>
      <c r="AC134" s="491">
        <v>0</v>
      </c>
      <c r="AD134" s="437"/>
      <c r="AE134" s="437"/>
      <c r="AF134" s="437"/>
      <c r="AG134" s="437"/>
      <c r="AH134" s="119" t="s">
        <v>162</v>
      </c>
      <c r="AI134" s="119" t="s">
        <v>161</v>
      </c>
      <c r="AJ134" s="48">
        <f t="shared" si="18"/>
        <v>2</v>
      </c>
      <c r="AK134" s="49">
        <f t="shared" si="18"/>
        <v>0</v>
      </c>
      <c r="AL134" s="139">
        <v>0.4</v>
      </c>
      <c r="AM134" s="158">
        <v>0</v>
      </c>
      <c r="AN134" s="139">
        <v>0.4</v>
      </c>
      <c r="AO134" s="158">
        <v>0</v>
      </c>
      <c r="AP134" s="139">
        <v>0.4</v>
      </c>
      <c r="AQ134" s="158">
        <v>0</v>
      </c>
      <c r="AR134" s="139">
        <v>0.4</v>
      </c>
      <c r="AS134" s="159">
        <v>0</v>
      </c>
      <c r="AT134" s="139">
        <v>0.4</v>
      </c>
      <c r="AU134" s="158">
        <v>0</v>
      </c>
      <c r="AV134" s="69"/>
      <c r="AW134" s="139"/>
      <c r="AX134" s="158"/>
      <c r="AY134" s="503"/>
      <c r="AZ134" s="17"/>
      <c r="BA134" s="17"/>
      <c r="BB134" s="17"/>
      <c r="BC134" s="27"/>
      <c r="BD134" s="22"/>
      <c r="BF134"/>
    </row>
    <row r="135" spans="2:58" ht="15.95" customHeight="1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108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108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>
        <v>32</v>
      </c>
      <c r="X135" s="76">
        <v>0</v>
      </c>
      <c r="Y135" s="76">
        <v>1</v>
      </c>
      <c r="Z135" s="76">
        <v>1</v>
      </c>
      <c r="AA135" s="490">
        <v>40</v>
      </c>
      <c r="AB135" s="490">
        <v>1</v>
      </c>
      <c r="AC135" s="490">
        <v>1</v>
      </c>
      <c r="AD135" s="490"/>
      <c r="AE135" s="490"/>
      <c r="AF135" s="490"/>
      <c r="AG135" s="490"/>
      <c r="AH135" s="98"/>
      <c r="AI135" s="98"/>
      <c r="AJ135" s="100">
        <v>1</v>
      </c>
      <c r="AK135" s="101">
        <v>1</v>
      </c>
      <c r="AL135" s="98"/>
      <c r="AM135" s="99"/>
      <c r="AN135" s="100"/>
      <c r="AO135" s="101"/>
      <c r="AP135" s="100"/>
      <c r="AQ135" s="101"/>
      <c r="AR135" s="100"/>
      <c r="AS135" s="101"/>
      <c r="AT135" s="100"/>
      <c r="AU135" s="101"/>
      <c r="AV135" s="69"/>
      <c r="AW135" s="100"/>
      <c r="AX135" s="101"/>
      <c r="AY135" s="503"/>
      <c r="AZ135" s="17"/>
      <c r="BA135" s="17"/>
      <c r="BB135" s="17"/>
      <c r="BC135" s="27"/>
      <c r="BD135" s="22"/>
      <c r="BF135"/>
    </row>
    <row r="136" spans="2:58" ht="15.95" customHeight="1">
      <c r="B136" s="298"/>
      <c r="C136" s="86"/>
      <c r="D136" s="179"/>
      <c r="E136" s="312"/>
      <c r="F136" s="312"/>
      <c r="G136" s="312"/>
      <c r="H136" s="132"/>
      <c r="I136" s="134"/>
      <c r="J136" s="200"/>
      <c r="K136" s="200"/>
      <c r="L136" s="200"/>
      <c r="M136" s="132"/>
      <c r="N136" s="132"/>
      <c r="O136" s="132"/>
      <c r="P136" s="134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597"/>
      <c r="AB136" s="597"/>
      <c r="AC136" s="597"/>
      <c r="AD136" s="597"/>
      <c r="AE136" s="597"/>
      <c r="AF136" s="597"/>
      <c r="AG136" s="597"/>
      <c r="AH136" s="132"/>
      <c r="AI136" s="132"/>
      <c r="AJ136" s="133"/>
      <c r="AK136" s="133"/>
      <c r="AL136" s="132"/>
      <c r="AM136" s="132"/>
      <c r="AN136" s="133"/>
      <c r="AO136" s="133"/>
      <c r="AP136" s="133"/>
      <c r="AQ136" s="133"/>
      <c r="AR136" s="133"/>
      <c r="AS136" s="133"/>
      <c r="AT136" s="133"/>
      <c r="AU136" s="101"/>
      <c r="AV136" s="185"/>
      <c r="AW136" s="133"/>
      <c r="AX136" s="101"/>
      <c r="AY136" s="503"/>
      <c r="AZ136" s="17"/>
      <c r="BA136" s="17"/>
      <c r="BB136" s="17"/>
      <c r="BC136" s="27"/>
      <c r="BD136" s="22"/>
      <c r="BF136"/>
    </row>
    <row r="137" spans="2:58" ht="15.95" customHeight="1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134"/>
      <c r="J137" s="200"/>
      <c r="K137" s="200"/>
      <c r="L137" s="200"/>
      <c r="M137" s="132"/>
      <c r="N137" s="132"/>
      <c r="O137" s="132"/>
      <c r="P137" s="134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597"/>
      <c r="AB137" s="597"/>
      <c r="AC137" s="597"/>
      <c r="AD137" s="597"/>
      <c r="AE137" s="597"/>
      <c r="AF137" s="597"/>
      <c r="AG137" s="597"/>
      <c r="AH137" s="132"/>
      <c r="AI137" s="132"/>
      <c r="AJ137" s="441"/>
      <c r="AK137" s="179"/>
      <c r="AL137" s="76"/>
      <c r="AM137" s="77"/>
      <c r="AN137" s="76"/>
      <c r="AO137" s="77"/>
      <c r="AP137" s="76"/>
      <c r="AQ137" s="77"/>
      <c r="AR137" s="76"/>
      <c r="AS137" s="77"/>
      <c r="AT137" s="76"/>
      <c r="AU137" s="77"/>
      <c r="AV137" s="81"/>
      <c r="AW137" s="76"/>
      <c r="AX137" s="77"/>
      <c r="AY137" s="505"/>
      <c r="AZ137" s="17"/>
      <c r="BA137" s="17"/>
      <c r="BB137" s="17"/>
      <c r="BC137" s="27"/>
      <c r="BD137" s="22"/>
      <c r="BF137"/>
    </row>
    <row r="138" spans="2:58" ht="15.95" customHeight="1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134"/>
      <c r="J138" s="200"/>
      <c r="K138" s="200"/>
      <c r="L138" s="200"/>
      <c r="M138" s="132"/>
      <c r="N138" s="132"/>
      <c r="O138" s="132"/>
      <c r="P138" s="134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597"/>
      <c r="AB138" s="597"/>
      <c r="AC138" s="597"/>
      <c r="AD138" s="597"/>
      <c r="AE138" s="597"/>
      <c r="AF138" s="597"/>
      <c r="AG138" s="597"/>
      <c r="AH138" s="132"/>
      <c r="AI138" s="132"/>
      <c r="AJ138" s="134"/>
      <c r="AK138" s="179"/>
      <c r="AL138" s="438"/>
      <c r="AM138" s="497"/>
      <c r="AN138" s="438"/>
      <c r="AO138" s="497"/>
      <c r="AP138" s="438"/>
      <c r="AQ138" s="497"/>
      <c r="AR138" s="438"/>
      <c r="AS138" s="497"/>
      <c r="AT138" s="438"/>
      <c r="AU138" s="497"/>
      <c r="AV138" s="498"/>
      <c r="AW138" s="438"/>
      <c r="AX138" s="497"/>
      <c r="AY138" s="505"/>
      <c r="AZ138" s="17"/>
      <c r="BA138" s="17"/>
      <c r="BB138" s="17"/>
      <c r="BC138" s="27"/>
      <c r="BD138" s="22"/>
      <c r="BF138"/>
    </row>
    <row r="139" spans="2:58" ht="15.95" customHeight="1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108">
        <v>82</v>
      </c>
      <c r="J139" s="76"/>
      <c r="K139" s="76"/>
      <c r="L139" s="76"/>
      <c r="M139" s="98">
        <v>75</v>
      </c>
      <c r="N139" s="98"/>
      <c r="O139" s="98"/>
      <c r="P139" s="108">
        <v>93</v>
      </c>
      <c r="Q139" s="76">
        <v>20</v>
      </c>
      <c r="R139" s="76"/>
      <c r="S139" s="76"/>
      <c r="T139" s="98">
        <v>75</v>
      </c>
      <c r="U139" s="98"/>
      <c r="V139" s="98"/>
      <c r="W139" s="76">
        <f>29+10+8+43</f>
        <v>90</v>
      </c>
      <c r="X139" s="76"/>
      <c r="Y139" s="76"/>
      <c r="Z139" s="76"/>
      <c r="AA139" s="490">
        <v>55</v>
      </c>
      <c r="AB139" s="490"/>
      <c r="AC139" s="490"/>
      <c r="AD139" s="490"/>
      <c r="AE139" s="490"/>
      <c r="AF139" s="490"/>
      <c r="AG139" s="490"/>
      <c r="AH139" s="98"/>
      <c r="AI139" s="438"/>
      <c r="AJ139" s="508"/>
      <c r="AK139" s="509"/>
      <c r="AL139" s="438"/>
      <c r="AM139" s="497"/>
      <c r="AN139" s="438"/>
      <c r="AO139" s="497"/>
      <c r="AP139" s="438"/>
      <c r="AQ139" s="497"/>
      <c r="AR139" s="438"/>
      <c r="AS139" s="497"/>
      <c r="AT139" s="438"/>
      <c r="AU139" s="497"/>
      <c r="AV139" s="498"/>
      <c r="AW139" s="438"/>
      <c r="AX139" s="497"/>
      <c r="AY139" s="505"/>
      <c r="AZ139" s="17"/>
      <c r="BA139" s="17"/>
      <c r="BB139" s="17"/>
      <c r="BC139" s="27"/>
      <c r="BD139" s="22"/>
      <c r="BF139"/>
    </row>
    <row r="140" spans="2:58" ht="15.95" customHeight="1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53">
        <v>72</v>
      </c>
      <c r="J140" s="438"/>
      <c r="K140" s="438"/>
      <c r="L140" s="438"/>
      <c r="M140" s="222">
        <v>95</v>
      </c>
      <c r="N140" s="222"/>
      <c r="O140" s="222"/>
      <c r="P140" s="453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>
        <f>49+3+5+14</f>
        <v>71</v>
      </c>
      <c r="X140" s="438"/>
      <c r="Y140" s="438"/>
      <c r="Z140" s="438"/>
      <c r="AA140" s="492">
        <v>140</v>
      </c>
      <c r="AB140" s="492"/>
      <c r="AC140" s="492"/>
      <c r="AD140" s="492"/>
      <c r="AE140" s="492"/>
      <c r="AF140" s="492"/>
      <c r="AG140" s="492"/>
      <c r="AH140" s="222"/>
      <c r="AI140" s="438"/>
      <c r="AJ140" s="508"/>
      <c r="AK140" s="509"/>
      <c r="AL140" s="438"/>
      <c r="AM140" s="497"/>
      <c r="AN140" s="438"/>
      <c r="AO140" s="497"/>
      <c r="AP140" s="438"/>
      <c r="AQ140" s="497"/>
      <c r="AR140" s="438"/>
      <c r="AS140" s="497"/>
      <c r="AT140" s="438"/>
      <c r="AU140" s="497"/>
      <c r="AV140" s="498"/>
      <c r="AW140" s="438"/>
      <c r="AX140" s="497"/>
      <c r="AY140" s="505"/>
      <c r="AZ140" s="17"/>
      <c r="BA140" s="17"/>
      <c r="BB140" s="17"/>
      <c r="BC140" s="27"/>
      <c r="BD140" s="22"/>
      <c r="BF140"/>
    </row>
    <row r="141" spans="2:58" ht="15.95" customHeight="1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53"/>
      <c r="J141" s="438"/>
      <c r="K141" s="438"/>
      <c r="L141" s="438"/>
      <c r="M141" s="222"/>
      <c r="N141" s="222"/>
      <c r="O141" s="222"/>
      <c r="P141" s="584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492"/>
      <c r="AB141" s="492"/>
      <c r="AC141" s="492"/>
      <c r="AD141" s="492"/>
      <c r="AE141" s="492"/>
      <c r="AF141" s="492"/>
      <c r="AG141" s="492"/>
      <c r="AH141" s="222"/>
      <c r="AI141" s="423"/>
      <c r="AJ141" s="494"/>
      <c r="AK141" s="495"/>
      <c r="AL141" s="423"/>
      <c r="AM141" s="496"/>
      <c r="AN141" s="423"/>
      <c r="AO141" s="496"/>
      <c r="AP141" s="423"/>
      <c r="AQ141" s="496"/>
      <c r="AR141" s="423"/>
      <c r="AS141" s="496"/>
      <c r="AT141" s="423"/>
      <c r="AU141" s="496"/>
      <c r="AV141" s="309"/>
      <c r="AW141" s="222"/>
      <c r="AX141" s="223"/>
      <c r="AY141" s="230"/>
      <c r="AZ141" s="17"/>
      <c r="BA141" s="17"/>
      <c r="BB141" s="17"/>
      <c r="BC141" s="27"/>
      <c r="BD141" s="22"/>
      <c r="BF141"/>
    </row>
    <row r="142" spans="2:58" ht="15.95" customHeight="1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53"/>
      <c r="J142" s="438"/>
      <c r="K142" s="438"/>
      <c r="L142" s="438"/>
      <c r="M142" s="222"/>
      <c r="N142" s="222"/>
      <c r="O142" s="222"/>
      <c r="P142" s="584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492"/>
      <c r="AB142" s="492"/>
      <c r="AC142" s="492"/>
      <c r="AD142" s="492"/>
      <c r="AE142" s="492"/>
      <c r="AF142" s="492"/>
      <c r="AG142" s="492"/>
      <c r="AH142" s="222"/>
      <c r="AI142" s="423"/>
      <c r="AJ142" s="494"/>
      <c r="AK142" s="495"/>
      <c r="AL142" s="423"/>
      <c r="AM142" s="496"/>
      <c r="AN142" s="423"/>
      <c r="AO142" s="496"/>
      <c r="AP142" s="423"/>
      <c r="AQ142" s="496"/>
      <c r="AR142" s="423"/>
      <c r="AS142" s="496"/>
      <c r="AT142" s="423"/>
      <c r="AU142" s="496"/>
      <c r="AV142" s="309"/>
      <c r="AW142" s="222"/>
      <c r="AX142" s="223"/>
      <c r="AY142" s="230"/>
      <c r="AZ142" s="17"/>
      <c r="BA142" s="17"/>
      <c r="BB142" s="17"/>
      <c r="BC142" s="27"/>
      <c r="BD142" s="22"/>
      <c r="BF142"/>
    </row>
    <row r="143" spans="2:58" ht="15.95" customHeight="1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54">
        <v>12</v>
      </c>
      <c r="J143" s="439"/>
      <c r="K143" s="439"/>
      <c r="L143" s="439"/>
      <c r="M143" s="224">
        <v>16</v>
      </c>
      <c r="N143" s="224"/>
      <c r="O143" s="224"/>
      <c r="P143" s="585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598"/>
      <c r="AB143" s="598"/>
      <c r="AC143" s="598"/>
      <c r="AD143" s="598"/>
      <c r="AE143" s="598"/>
      <c r="AF143" s="598"/>
      <c r="AG143" s="598"/>
      <c r="AH143" s="224"/>
      <c r="AI143" s="224"/>
      <c r="AJ143" s="182"/>
      <c r="AK143" s="183"/>
      <c r="AL143" s="224"/>
      <c r="AM143" s="225"/>
      <c r="AN143" s="224"/>
      <c r="AO143" s="225"/>
      <c r="AP143" s="224"/>
      <c r="AQ143" s="225"/>
      <c r="AR143" s="224"/>
      <c r="AS143" s="225"/>
      <c r="AT143" s="224"/>
      <c r="AU143" s="225"/>
      <c r="AV143" s="310"/>
      <c r="AW143" s="224"/>
      <c r="AX143" s="225"/>
      <c r="AY143" s="503"/>
      <c r="AZ143" s="17"/>
      <c r="BA143" s="17"/>
      <c r="BB143" s="17"/>
      <c r="BC143" s="27"/>
      <c r="BD143" s="22"/>
      <c r="BF143"/>
    </row>
    <row r="144" spans="2:58" ht="15.95" customHeight="1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311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311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599"/>
      <c r="AB144" s="599"/>
      <c r="AC144" s="599"/>
      <c r="AD144" s="599"/>
      <c r="AE144" s="599"/>
      <c r="AF144" s="599"/>
      <c r="AG144" s="599"/>
      <c r="AH144" s="402"/>
      <c r="AI144" s="402"/>
      <c r="AJ144" s="17"/>
      <c r="AK144" s="22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503"/>
      <c r="AZ144" s="20"/>
      <c r="BA144" s="20"/>
      <c r="BB144" s="20"/>
      <c r="BC144" s="24"/>
      <c r="BD144" s="25"/>
      <c r="BF144"/>
    </row>
    <row r="145" spans="2:58" ht="15.95" customHeight="1">
      <c r="B145" s="295"/>
      <c r="C145" s="23"/>
      <c r="D145" s="177"/>
      <c r="E145" s="201"/>
      <c r="F145" s="201"/>
      <c r="G145" s="201"/>
      <c r="H145" s="311"/>
      <c r="I145" s="580"/>
      <c r="J145" s="251"/>
      <c r="K145" s="274"/>
      <c r="L145" s="274"/>
      <c r="M145" s="394"/>
      <c r="N145" s="394"/>
      <c r="O145" s="394"/>
      <c r="P145" s="311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599"/>
      <c r="AB145" s="599"/>
      <c r="AC145" s="599"/>
      <c r="AD145" s="599"/>
      <c r="AE145" s="599"/>
      <c r="AF145" s="599"/>
      <c r="AG145" s="599"/>
      <c r="AH145" s="402"/>
      <c r="AI145" s="402"/>
      <c r="AJ145" s="17"/>
      <c r="AK145" s="22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30"/>
      <c r="AZ145" s="20"/>
      <c r="BA145" s="20"/>
      <c r="BB145" s="20"/>
      <c r="BC145" s="24"/>
      <c r="BD145" s="25"/>
      <c r="BF145"/>
    </row>
    <row r="146" spans="2:58" ht="18" customHeight="1">
      <c r="B146" s="295"/>
      <c r="C146" s="23"/>
      <c r="D146" s="177"/>
      <c r="E146" s="201"/>
      <c r="F146" s="201"/>
      <c r="G146" s="201"/>
      <c r="H146" s="191"/>
      <c r="I146" s="581"/>
      <c r="J146" s="251"/>
      <c r="K146" s="274"/>
      <c r="L146" s="274"/>
      <c r="M146" s="394"/>
      <c r="N146" s="394"/>
      <c r="O146" s="394"/>
      <c r="P146" s="311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599"/>
      <c r="AB146" s="599"/>
      <c r="AC146" s="599"/>
      <c r="AD146" s="599"/>
      <c r="AE146" s="599"/>
      <c r="AF146" s="599"/>
      <c r="AG146" s="599"/>
      <c r="AH146" s="23"/>
      <c r="AI146" s="23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506"/>
      <c r="AZ146" s="17"/>
      <c r="BA146" s="20"/>
      <c r="BB146" s="20"/>
      <c r="BC146" s="20"/>
      <c r="BD146" s="20"/>
      <c r="BE146" s="24"/>
      <c r="BF146" s="25"/>
    </row>
    <row r="147" spans="2:58" ht="24" customHeight="1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Z147" s="17"/>
    </row>
    <row r="148" spans="2:58" ht="15.95" customHeight="1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576"/>
      <c r="J148" s="236"/>
      <c r="K148" s="259" t="s">
        <v>298</v>
      </c>
      <c r="L148" s="280"/>
      <c r="M148" s="537"/>
      <c r="N148" s="537" t="s">
        <v>248</v>
      </c>
      <c r="O148" s="537"/>
      <c r="P148" s="563"/>
      <c r="Q148" s="461"/>
      <c r="R148" s="473" t="s">
        <v>276</v>
      </c>
      <c r="S148" s="463"/>
      <c r="T148" s="769"/>
      <c r="U148" s="769" t="s">
        <v>278</v>
      </c>
      <c r="V148" s="769"/>
      <c r="W148" s="460" t="s">
        <v>307</v>
      </c>
      <c r="X148" s="472"/>
      <c r="Y148" s="462" t="s">
        <v>306</v>
      </c>
      <c r="Z148" s="463"/>
      <c r="AA148" s="586" t="s">
        <v>308</v>
      </c>
      <c r="AB148" s="587"/>
      <c r="AC148" s="587"/>
      <c r="AD148" s="563" t="s">
        <v>348</v>
      </c>
      <c r="AE148" s="472"/>
      <c r="AF148" s="462" t="s">
        <v>349</v>
      </c>
      <c r="AG148" s="463"/>
      <c r="AH148" s="147" t="s">
        <v>243</v>
      </c>
      <c r="AI148" s="148" t="s">
        <v>243</v>
      </c>
      <c r="AJ148" s="7" t="s">
        <v>4</v>
      </c>
      <c r="AK148" s="8"/>
      <c r="AL148" s="481" t="s">
        <v>3</v>
      </c>
      <c r="AM148" s="482"/>
      <c r="AN148" s="481" t="s">
        <v>0</v>
      </c>
      <c r="AO148" s="482"/>
      <c r="AP148" s="481" t="s">
        <v>1</v>
      </c>
      <c r="AQ148" s="482"/>
      <c r="AR148" s="481" t="s">
        <v>2</v>
      </c>
      <c r="AS148" s="482"/>
      <c r="AT148" s="1"/>
      <c r="AY148" s="503"/>
      <c r="BD148"/>
      <c r="BE148" s="1"/>
      <c r="BF148"/>
    </row>
    <row r="149" spans="2:58" ht="15.95" customHeight="1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77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770" t="s">
        <v>249</v>
      </c>
      <c r="U149" s="770" t="s">
        <v>243</v>
      </c>
      <c r="V149" s="770" t="s">
        <v>244</v>
      </c>
      <c r="W149" s="464" t="s">
        <v>250</v>
      </c>
      <c r="X149" s="465" t="s">
        <v>245</v>
      </c>
      <c r="Y149" s="465" t="s">
        <v>243</v>
      </c>
      <c r="Z149" s="466" t="s">
        <v>244</v>
      </c>
      <c r="AA149" s="588" t="s">
        <v>309</v>
      </c>
      <c r="AB149" s="588" t="s">
        <v>243</v>
      </c>
      <c r="AC149" s="588" t="s">
        <v>244</v>
      </c>
      <c r="AD149" s="465" t="s">
        <v>250</v>
      </c>
      <c r="AE149" s="465" t="s">
        <v>245</v>
      </c>
      <c r="AF149" s="465" t="s">
        <v>243</v>
      </c>
      <c r="AG149" s="466" t="s">
        <v>244</v>
      </c>
      <c r="AH149" s="194" t="s">
        <v>101</v>
      </c>
      <c r="AI149" s="194" t="s">
        <v>102</v>
      </c>
      <c r="AJ149" s="10" t="s">
        <v>9</v>
      </c>
      <c r="AK149" s="11" t="s">
        <v>10</v>
      </c>
      <c r="AL149" s="485" t="s">
        <v>6</v>
      </c>
      <c r="AM149" s="486" t="s">
        <v>7</v>
      </c>
      <c r="AN149" s="485" t="s">
        <v>6</v>
      </c>
      <c r="AO149" s="486" t="s">
        <v>7</v>
      </c>
      <c r="AP149" s="485" t="s">
        <v>6</v>
      </c>
      <c r="AQ149" s="486" t="s">
        <v>7</v>
      </c>
      <c r="AR149" s="485" t="s">
        <v>6</v>
      </c>
      <c r="AS149" s="486" t="s">
        <v>7</v>
      </c>
      <c r="AT149" s="1"/>
      <c r="AY149" s="503"/>
      <c r="BD149"/>
      <c r="BE149" s="1"/>
      <c r="BF149"/>
    </row>
    <row r="150" spans="2:58" ht="15.95" customHeight="1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56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56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426">
        <v>66</v>
      </c>
      <c r="X150" s="442">
        <v>2</v>
      </c>
      <c r="Y150" s="442">
        <v>1</v>
      </c>
      <c r="Z150" s="442">
        <v>0</v>
      </c>
      <c r="AA150" s="490">
        <v>70</v>
      </c>
      <c r="AB150" s="600">
        <v>1</v>
      </c>
      <c r="AC150" s="600">
        <v>0</v>
      </c>
      <c r="AD150" s="442">
        <v>51</v>
      </c>
      <c r="AE150" s="442">
        <v>0</v>
      </c>
      <c r="AF150" s="442">
        <v>1</v>
      </c>
      <c r="AG150" s="442">
        <v>0</v>
      </c>
      <c r="AH150" s="145" t="s">
        <v>148</v>
      </c>
      <c r="AI150" s="145"/>
      <c r="AJ150" s="122">
        <v>1</v>
      </c>
      <c r="AK150" s="677">
        <v>0</v>
      </c>
      <c r="AL150" s="681"/>
      <c r="AM150" s="682"/>
      <c r="AN150" s="699"/>
      <c r="AO150" s="683"/>
      <c r="AP150" s="699"/>
      <c r="AQ150" s="683"/>
      <c r="AR150" s="699"/>
      <c r="AS150" s="684"/>
      <c r="AT150" s="1"/>
      <c r="AY150" s="503"/>
      <c r="BD150"/>
      <c r="BE150" s="1"/>
      <c r="BF150"/>
    </row>
    <row r="151" spans="2:58" ht="15.95" customHeight="1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457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457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27">
        <v>69</v>
      </c>
      <c r="X151" s="190">
        <v>4</v>
      </c>
      <c r="Y151" s="190">
        <v>1</v>
      </c>
      <c r="Z151" s="190">
        <v>3</v>
      </c>
      <c r="AA151" s="601">
        <f>AC151*G151</f>
        <v>80</v>
      </c>
      <c r="AB151" s="601">
        <v>1</v>
      </c>
      <c r="AC151" s="499">
        <v>4</v>
      </c>
      <c r="AD151" s="190">
        <v>52</v>
      </c>
      <c r="AE151" s="190">
        <v>2</v>
      </c>
      <c r="AF151" s="190">
        <v>1</v>
      </c>
      <c r="AG151" s="190">
        <v>4</v>
      </c>
      <c r="AH151" s="146" t="s">
        <v>148</v>
      </c>
      <c r="AI151" s="146"/>
      <c r="AJ151" s="130">
        <v>1</v>
      </c>
      <c r="AK151" s="678">
        <v>4</v>
      </c>
      <c r="AL151" s="685"/>
      <c r="AM151" s="686"/>
      <c r="AN151" s="697"/>
      <c r="AO151" s="687"/>
      <c r="AP151" s="697"/>
      <c r="AQ151" s="687"/>
      <c r="AR151" s="697"/>
      <c r="AS151" s="688"/>
      <c r="AT151" s="1"/>
      <c r="AY151" s="503"/>
      <c r="BD151"/>
      <c r="BE151" s="1"/>
      <c r="BF151"/>
    </row>
    <row r="152" spans="2:58" ht="15.95" customHeight="1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457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457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27">
        <v>72</v>
      </c>
      <c r="X152" s="190">
        <v>5</v>
      </c>
      <c r="Y152" s="190">
        <v>1</v>
      </c>
      <c r="Z152" s="190">
        <v>4</v>
      </c>
      <c r="AA152" s="601">
        <f t="shared" ref="AA152:AA153" si="19">AC152*G152</f>
        <v>80</v>
      </c>
      <c r="AB152" s="601">
        <v>1</v>
      </c>
      <c r="AC152" s="601">
        <v>4</v>
      </c>
      <c r="AD152" s="190">
        <v>56</v>
      </c>
      <c r="AE152" s="190">
        <v>4</v>
      </c>
      <c r="AF152" s="190">
        <v>1</v>
      </c>
      <c r="AG152" s="616">
        <v>3</v>
      </c>
      <c r="AH152" s="146" t="s">
        <v>148</v>
      </c>
      <c r="AI152" s="146"/>
      <c r="AJ152" s="130">
        <v>1</v>
      </c>
      <c r="AK152" s="678">
        <v>4</v>
      </c>
      <c r="AL152" s="689"/>
      <c r="AM152" s="686"/>
      <c r="AN152" s="697"/>
      <c r="AO152" s="687"/>
      <c r="AP152" s="697"/>
      <c r="AQ152" s="687"/>
      <c r="AR152" s="697"/>
      <c r="AS152" s="688"/>
      <c r="AT152" s="1"/>
      <c r="AY152" s="503"/>
      <c r="BD152"/>
      <c r="BE152" s="1"/>
      <c r="BF152"/>
    </row>
    <row r="153" spans="2:58" ht="15.95" customHeight="1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457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457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27">
        <v>71</v>
      </c>
      <c r="X153" s="190">
        <v>3</v>
      </c>
      <c r="Y153" s="190">
        <v>1</v>
      </c>
      <c r="Z153" s="130">
        <v>3</v>
      </c>
      <c r="AA153" s="601">
        <f t="shared" si="19"/>
        <v>80</v>
      </c>
      <c r="AB153" s="601">
        <v>1</v>
      </c>
      <c r="AC153" s="499">
        <v>4</v>
      </c>
      <c r="AD153" s="190">
        <v>55</v>
      </c>
      <c r="AE153" s="190">
        <v>1</v>
      </c>
      <c r="AF153" s="190">
        <v>1</v>
      </c>
      <c r="AG153" s="190">
        <v>4</v>
      </c>
      <c r="AH153" s="146" t="s">
        <v>148</v>
      </c>
      <c r="AI153" s="146"/>
      <c r="AJ153" s="130">
        <v>1</v>
      </c>
      <c r="AK153" s="678">
        <v>4</v>
      </c>
      <c r="AL153" s="685"/>
      <c r="AM153" s="686"/>
      <c r="AN153" s="697"/>
      <c r="AO153" s="687"/>
      <c r="AP153" s="697"/>
      <c r="AQ153" s="687"/>
      <c r="AR153" s="697"/>
      <c r="AS153" s="688"/>
      <c r="AT153" s="1"/>
      <c r="AY153" s="503"/>
      <c r="BD153"/>
      <c r="BE153" s="1"/>
      <c r="BF153"/>
    </row>
    <row r="154" spans="2:58" ht="15.95" customHeight="1">
      <c r="B154" s="298"/>
      <c r="C154" s="86"/>
      <c r="D154" s="86"/>
      <c r="E154" s="209"/>
      <c r="F154" s="209"/>
      <c r="G154" s="81"/>
      <c r="H154" s="185"/>
      <c r="I154" s="344"/>
      <c r="J154" s="335"/>
      <c r="K154" s="335"/>
      <c r="L154" s="335"/>
      <c r="M154" s="185"/>
      <c r="N154" s="185"/>
      <c r="O154" s="185"/>
      <c r="P154" s="344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343"/>
      <c r="AB154" s="343"/>
      <c r="AC154" s="343"/>
      <c r="AD154" s="343"/>
      <c r="AE154" s="343"/>
      <c r="AF154" s="343"/>
      <c r="AG154" s="343"/>
      <c r="AH154" s="185"/>
      <c r="AI154" s="185"/>
      <c r="AJ154" s="186"/>
      <c r="AK154" s="186"/>
      <c r="AL154" s="685"/>
      <c r="AM154" s="686"/>
      <c r="AN154" s="697"/>
      <c r="AO154" s="687"/>
      <c r="AP154" s="697"/>
      <c r="AQ154" s="687"/>
      <c r="AR154" s="697"/>
      <c r="AS154" s="688"/>
      <c r="AT154" s="1"/>
      <c r="AY154" s="503"/>
      <c r="BD154"/>
      <c r="BE154" s="1"/>
      <c r="BF154"/>
    </row>
    <row r="155" spans="2:58" ht="15.95" customHeight="1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96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96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68">
        <v>12</v>
      </c>
      <c r="X155" s="68">
        <v>12</v>
      </c>
      <c r="Y155" s="68">
        <v>1</v>
      </c>
      <c r="Z155" s="68">
        <v>0</v>
      </c>
      <c r="AA155" s="154">
        <v>20</v>
      </c>
      <c r="AB155" s="154">
        <v>1</v>
      </c>
      <c r="AC155" s="154">
        <v>0</v>
      </c>
      <c r="AD155" s="154"/>
      <c r="AE155" s="154"/>
      <c r="AF155" s="154"/>
      <c r="AG155" s="154"/>
      <c r="AH155" s="80"/>
      <c r="AI155" s="80" t="s">
        <v>149</v>
      </c>
      <c r="AJ155" s="96">
        <v>1</v>
      </c>
      <c r="AK155" s="344">
        <v>0</v>
      </c>
      <c r="AL155" s="685"/>
      <c r="AM155" s="686"/>
      <c r="AN155" s="697"/>
      <c r="AO155" s="687"/>
      <c r="AP155" s="697"/>
      <c r="AQ155" s="687"/>
      <c r="AR155" s="697"/>
      <c r="AS155" s="688"/>
      <c r="AT155" s="1"/>
      <c r="AY155" s="503"/>
      <c r="BD155"/>
      <c r="BE155" s="1"/>
      <c r="BF155"/>
    </row>
    <row r="156" spans="2:58" ht="15.95" customHeight="1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457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457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46">
        <v>8</v>
      </c>
      <c r="X156" s="146">
        <v>8</v>
      </c>
      <c r="Y156" s="146">
        <v>1</v>
      </c>
      <c r="Z156" s="146">
        <v>1</v>
      </c>
      <c r="AA156" s="601">
        <f>AC156*G156</f>
        <v>20</v>
      </c>
      <c r="AB156" s="601">
        <v>1</v>
      </c>
      <c r="AC156" s="601">
        <v>1</v>
      </c>
      <c r="AD156" s="601"/>
      <c r="AE156" s="601"/>
      <c r="AF156" s="601"/>
      <c r="AG156" s="601"/>
      <c r="AH156" s="190"/>
      <c r="AI156" s="80" t="s">
        <v>149</v>
      </c>
      <c r="AJ156" s="96">
        <v>1</v>
      </c>
      <c r="AK156" s="344">
        <v>1</v>
      </c>
      <c r="AL156" s="685"/>
      <c r="AM156" s="686"/>
      <c r="AN156" s="697"/>
      <c r="AO156" s="687"/>
      <c r="AP156" s="697"/>
      <c r="AQ156" s="687"/>
      <c r="AR156" s="697"/>
      <c r="AS156" s="688"/>
      <c r="AT156" s="1"/>
      <c r="AY156" s="503"/>
      <c r="BD156"/>
      <c r="BE156" s="1"/>
      <c r="BF156"/>
    </row>
    <row r="157" spans="2:58" ht="15.95" customHeight="1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457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457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46">
        <v>17</v>
      </c>
      <c r="X157" s="146">
        <v>17</v>
      </c>
      <c r="Y157" s="146">
        <v>1</v>
      </c>
      <c r="Z157" s="146">
        <v>1</v>
      </c>
      <c r="AA157" s="601">
        <f t="shared" ref="AA157:AA163" si="20">AC157*G157</f>
        <v>20</v>
      </c>
      <c r="AB157" s="601">
        <v>1</v>
      </c>
      <c r="AC157" s="616">
        <v>1</v>
      </c>
      <c r="AD157" s="616"/>
      <c r="AE157" s="616"/>
      <c r="AF157" s="616"/>
      <c r="AG157" s="616"/>
      <c r="AH157" s="190"/>
      <c r="AI157" s="80" t="s">
        <v>149</v>
      </c>
      <c r="AJ157" s="96">
        <v>1</v>
      </c>
      <c r="AK157" s="344">
        <v>1</v>
      </c>
      <c r="AL157" s="685"/>
      <c r="AM157" s="686"/>
      <c r="AN157" s="697"/>
      <c r="AO157" s="687"/>
      <c r="AP157" s="697"/>
      <c r="AQ157" s="687"/>
      <c r="AR157" s="697"/>
      <c r="AS157" s="688"/>
      <c r="AT157" s="1"/>
      <c r="AY157" s="503"/>
      <c r="BD157"/>
      <c r="BE157" s="1"/>
      <c r="BF157"/>
    </row>
    <row r="158" spans="2:58" ht="15.95" customHeight="1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457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457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46">
        <v>7</v>
      </c>
      <c r="X158" s="146">
        <v>7</v>
      </c>
      <c r="Y158" s="146">
        <v>1</v>
      </c>
      <c r="Z158" s="146">
        <v>1</v>
      </c>
      <c r="AA158" s="601">
        <f t="shared" si="20"/>
        <v>20</v>
      </c>
      <c r="AB158" s="601">
        <v>1</v>
      </c>
      <c r="AC158" s="601">
        <v>1</v>
      </c>
      <c r="AD158" s="601"/>
      <c r="AE158" s="601"/>
      <c r="AF158" s="601"/>
      <c r="AG158" s="601"/>
      <c r="AH158" s="190"/>
      <c r="AI158" s="80" t="s">
        <v>149</v>
      </c>
      <c r="AJ158" s="96">
        <v>1</v>
      </c>
      <c r="AK158" s="344">
        <v>1</v>
      </c>
      <c r="AL158" s="685"/>
      <c r="AM158" s="686"/>
      <c r="AN158" s="697"/>
      <c r="AO158" s="687"/>
      <c r="AP158" s="697"/>
      <c r="AQ158" s="687"/>
      <c r="AR158" s="697"/>
      <c r="AS158" s="688"/>
      <c r="AT158" s="1"/>
      <c r="AY158" s="503"/>
      <c r="BD158"/>
      <c r="BE158" s="1"/>
      <c r="BF158"/>
    </row>
    <row r="159" spans="2:58" ht="15.95" customHeight="1">
      <c r="B159" s="290"/>
      <c r="C159" s="52"/>
      <c r="D159" s="53"/>
      <c r="E159" s="196"/>
      <c r="F159" s="196"/>
      <c r="G159" s="95"/>
      <c r="H159" s="124"/>
      <c r="I159" s="458"/>
      <c r="J159" s="443"/>
      <c r="K159" s="443"/>
      <c r="L159" s="443"/>
      <c r="M159" s="124"/>
      <c r="N159" s="124"/>
      <c r="O159" s="124"/>
      <c r="P159" s="458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602"/>
      <c r="AB159" s="602"/>
      <c r="AC159" s="602"/>
      <c r="AD159" s="602"/>
      <c r="AE159" s="602"/>
      <c r="AF159" s="602"/>
      <c r="AG159" s="602"/>
      <c r="AH159" s="306"/>
      <c r="AI159" s="306"/>
      <c r="AJ159" s="125"/>
      <c r="AK159" s="125"/>
      <c r="AL159" s="685"/>
      <c r="AM159" s="686"/>
      <c r="AN159" s="697"/>
      <c r="AO159" s="687"/>
      <c r="AP159" s="697"/>
      <c r="AQ159" s="687"/>
      <c r="AR159" s="697"/>
      <c r="AS159" s="688"/>
      <c r="AT159" s="1"/>
      <c r="AY159" s="503"/>
      <c r="BD159"/>
      <c r="BE159" s="1"/>
      <c r="BF159"/>
    </row>
    <row r="160" spans="2:58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96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96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01">
        <f t="shared" si="20"/>
        <v>20</v>
      </c>
      <c r="AB160" s="154">
        <v>1</v>
      </c>
      <c r="AC160" s="154">
        <v>1</v>
      </c>
      <c r="AD160" s="80">
        <v>7</v>
      </c>
      <c r="AE160" s="80">
        <v>4</v>
      </c>
      <c r="AF160" s="80">
        <v>1</v>
      </c>
      <c r="AG160" s="80">
        <v>1</v>
      </c>
      <c r="AH160" s="68"/>
      <c r="AI160" s="68" t="s">
        <v>150</v>
      </c>
      <c r="AJ160" s="89">
        <v>1</v>
      </c>
      <c r="AK160" s="186">
        <v>1</v>
      </c>
      <c r="AL160" s="685"/>
      <c r="AM160" s="686"/>
      <c r="AN160" s="697"/>
      <c r="AO160" s="687"/>
      <c r="AP160" s="697"/>
      <c r="AQ160" s="687"/>
      <c r="AR160" s="697"/>
      <c r="AS160" s="688"/>
      <c r="AT160" s="1"/>
      <c r="AY160" s="503"/>
      <c r="BD160"/>
      <c r="BE160" s="1"/>
      <c r="BF160"/>
    </row>
    <row r="161" spans="2:58" ht="1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96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96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22</v>
      </c>
      <c r="X161" s="80">
        <v>14</v>
      </c>
      <c r="Y161" s="80">
        <v>1</v>
      </c>
      <c r="Z161" s="80">
        <v>2</v>
      </c>
      <c r="AA161" s="601">
        <f t="shared" si="20"/>
        <v>40</v>
      </c>
      <c r="AB161" s="154">
        <v>1</v>
      </c>
      <c r="AC161" s="154">
        <v>2</v>
      </c>
      <c r="AD161" s="80">
        <v>18</v>
      </c>
      <c r="AE161" s="80">
        <v>8</v>
      </c>
      <c r="AF161" s="80">
        <v>1</v>
      </c>
      <c r="AG161" s="614">
        <v>1</v>
      </c>
      <c r="AH161" s="68"/>
      <c r="AI161" s="68" t="s">
        <v>150</v>
      </c>
      <c r="AJ161" s="89">
        <v>1</v>
      </c>
      <c r="AK161" s="186">
        <v>2</v>
      </c>
      <c r="AL161" s="685"/>
      <c r="AM161" s="686"/>
      <c r="AN161" s="697"/>
      <c r="AO161" s="687"/>
      <c r="AP161" s="697"/>
      <c r="AQ161" s="687"/>
      <c r="AR161" s="697"/>
      <c r="AS161" s="688"/>
      <c r="AT161" s="1"/>
      <c r="AY161" s="503"/>
      <c r="BD161"/>
      <c r="BE161" s="1"/>
      <c r="BF161"/>
    </row>
    <row r="162" spans="2:58" ht="1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96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96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01">
        <f t="shared" si="20"/>
        <v>20</v>
      </c>
      <c r="AB162" s="154">
        <v>1</v>
      </c>
      <c r="AC162" s="154">
        <v>1</v>
      </c>
      <c r="AD162" s="80">
        <v>10</v>
      </c>
      <c r="AE162" s="80">
        <v>6</v>
      </c>
      <c r="AF162" s="80">
        <v>1</v>
      </c>
      <c r="AG162" s="80">
        <v>1</v>
      </c>
      <c r="AH162" s="68"/>
      <c r="AI162" s="68" t="s">
        <v>150</v>
      </c>
      <c r="AJ162" s="89">
        <v>1</v>
      </c>
      <c r="AK162" s="186">
        <v>1</v>
      </c>
      <c r="AL162" s="685"/>
      <c r="AM162" s="686"/>
      <c r="AN162" s="697"/>
      <c r="AO162" s="687"/>
      <c r="AP162" s="697"/>
      <c r="AQ162" s="687"/>
      <c r="AR162" s="697"/>
      <c r="AS162" s="688"/>
      <c r="AT162" s="1"/>
      <c r="AY162" s="503"/>
      <c r="BD162"/>
      <c r="BE162" s="1"/>
      <c r="BF162"/>
    </row>
    <row r="163" spans="2:58" ht="1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96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96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01">
        <f t="shared" si="20"/>
        <v>20</v>
      </c>
      <c r="AB163" s="154">
        <v>1</v>
      </c>
      <c r="AC163" s="154">
        <v>1</v>
      </c>
      <c r="AD163" s="80">
        <v>18</v>
      </c>
      <c r="AE163" s="80">
        <v>15</v>
      </c>
      <c r="AF163" s="80">
        <v>1</v>
      </c>
      <c r="AG163" s="80">
        <v>1</v>
      </c>
      <c r="AH163" s="68"/>
      <c r="AI163" s="68" t="s">
        <v>150</v>
      </c>
      <c r="AJ163" s="89">
        <v>1</v>
      </c>
      <c r="AK163" s="186">
        <v>1</v>
      </c>
      <c r="AL163" s="685"/>
      <c r="AM163" s="686"/>
      <c r="AN163" s="697"/>
      <c r="AO163" s="687"/>
      <c r="AP163" s="697"/>
      <c r="AQ163" s="687"/>
      <c r="AR163" s="697"/>
      <c r="AS163" s="688"/>
      <c r="AT163" s="1"/>
      <c r="AY163" s="503"/>
      <c r="BD163"/>
      <c r="BE163" s="1"/>
      <c r="BF163"/>
    </row>
    <row r="164" spans="2:58" ht="15">
      <c r="B164" s="298"/>
      <c r="C164" s="86"/>
      <c r="D164" s="86"/>
      <c r="E164" s="132"/>
      <c r="F164" s="132"/>
      <c r="G164" s="81"/>
      <c r="H164" s="185"/>
      <c r="I164" s="344"/>
      <c r="J164" s="335"/>
      <c r="K164" s="335"/>
      <c r="L164" s="335"/>
      <c r="M164" s="185"/>
      <c r="N164" s="185"/>
      <c r="O164" s="185"/>
      <c r="P164" s="344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343"/>
      <c r="AB164" s="343"/>
      <c r="AC164" s="343"/>
      <c r="AD164" s="343"/>
      <c r="AE164" s="343"/>
      <c r="AF164" s="343"/>
      <c r="AG164" s="343"/>
      <c r="AH164" s="185"/>
      <c r="AI164" s="185"/>
      <c r="AJ164" s="186"/>
      <c r="AK164" s="186"/>
      <c r="AL164" s="685"/>
      <c r="AM164" s="686"/>
      <c r="AN164" s="697"/>
      <c r="AO164" s="687"/>
      <c r="AP164" s="697"/>
      <c r="AQ164" s="687"/>
      <c r="AR164" s="697"/>
      <c r="AS164" s="688"/>
      <c r="AT164" s="1"/>
      <c r="AY164" s="503"/>
      <c r="BD164"/>
      <c r="BE164" s="1"/>
      <c r="BF164"/>
    </row>
    <row r="165" spans="2:58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96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96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68">
        <v>57</v>
      </c>
      <c r="X165" s="68">
        <v>4</v>
      </c>
      <c r="Y165" s="68">
        <v>1</v>
      </c>
      <c r="Z165" s="68">
        <v>3</v>
      </c>
      <c r="AA165" s="601">
        <f t="shared" ref="AA165:AA174" si="21">AC165*G165</f>
        <v>60</v>
      </c>
      <c r="AB165" s="154">
        <v>1</v>
      </c>
      <c r="AC165" s="154">
        <v>3</v>
      </c>
      <c r="AD165" s="154"/>
      <c r="AE165" s="154"/>
      <c r="AF165" s="154"/>
      <c r="AG165" s="154"/>
      <c r="AH165" s="80" t="s">
        <v>151</v>
      </c>
      <c r="AI165" s="80"/>
      <c r="AJ165" s="96">
        <v>1</v>
      </c>
      <c r="AK165" s="344">
        <v>3</v>
      </c>
      <c r="AL165" s="685"/>
      <c r="AM165" s="686"/>
      <c r="AN165" s="697"/>
      <c r="AO165" s="687"/>
      <c r="AP165" s="697"/>
      <c r="AQ165" s="687"/>
      <c r="AR165" s="697"/>
      <c r="AS165" s="688"/>
      <c r="AT165" s="1"/>
      <c r="AY165" s="503"/>
      <c r="BD165"/>
      <c r="BE165" s="1"/>
      <c r="BF165"/>
    </row>
    <row r="166" spans="2:58" ht="1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96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96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68">
        <v>54</v>
      </c>
      <c r="X166" s="68">
        <v>11</v>
      </c>
      <c r="Y166" s="68">
        <v>1</v>
      </c>
      <c r="Z166" s="68">
        <v>3</v>
      </c>
      <c r="AA166" s="601">
        <f t="shared" si="21"/>
        <v>60</v>
      </c>
      <c r="AB166" s="154">
        <v>1</v>
      </c>
      <c r="AC166" s="154">
        <v>3</v>
      </c>
      <c r="AD166" s="154"/>
      <c r="AE166" s="154"/>
      <c r="AF166" s="154"/>
      <c r="AG166" s="154"/>
      <c r="AH166" s="80" t="s">
        <v>151</v>
      </c>
      <c r="AI166" s="95"/>
      <c r="AJ166" s="96">
        <v>1</v>
      </c>
      <c r="AK166" s="344">
        <v>3</v>
      </c>
      <c r="AL166" s="685"/>
      <c r="AM166" s="686"/>
      <c r="AN166" s="697"/>
      <c r="AO166" s="687"/>
      <c r="AP166" s="697"/>
      <c r="AQ166" s="687"/>
      <c r="AR166" s="697"/>
      <c r="AS166" s="688"/>
      <c r="AT166" s="1"/>
      <c r="AY166" s="503"/>
      <c r="BD166"/>
      <c r="BE166" s="1"/>
      <c r="BF166"/>
    </row>
    <row r="167" spans="2:58" ht="1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96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96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68">
        <v>57</v>
      </c>
      <c r="X167" s="68">
        <v>3</v>
      </c>
      <c r="Y167" s="68">
        <v>1</v>
      </c>
      <c r="Z167" s="68">
        <v>3</v>
      </c>
      <c r="AA167" s="601">
        <f t="shared" si="21"/>
        <v>60</v>
      </c>
      <c r="AB167" s="154">
        <v>1</v>
      </c>
      <c r="AC167" s="154">
        <v>3</v>
      </c>
      <c r="AD167" s="154"/>
      <c r="AE167" s="154"/>
      <c r="AF167" s="154"/>
      <c r="AG167" s="154"/>
      <c r="AH167" s="80" t="s">
        <v>151</v>
      </c>
      <c r="AI167" s="95"/>
      <c r="AJ167" s="96">
        <v>1</v>
      </c>
      <c r="AK167" s="344">
        <v>3</v>
      </c>
      <c r="AL167" s="685"/>
      <c r="AM167" s="686"/>
      <c r="AN167" s="697"/>
      <c r="AO167" s="687"/>
      <c r="AP167" s="697"/>
      <c r="AQ167" s="687"/>
      <c r="AR167" s="697"/>
      <c r="AS167" s="688"/>
      <c r="AT167" s="1"/>
      <c r="AY167" s="503"/>
      <c r="BD167"/>
      <c r="BE167" s="1"/>
      <c r="BF167"/>
    </row>
    <row r="168" spans="2:58" ht="1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96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96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68">
        <v>61</v>
      </c>
      <c r="X168" s="68">
        <v>5</v>
      </c>
      <c r="Y168" s="68">
        <v>1</v>
      </c>
      <c r="Z168" s="68">
        <v>3</v>
      </c>
      <c r="AA168" s="601">
        <f t="shared" si="21"/>
        <v>60</v>
      </c>
      <c r="AB168" s="154">
        <v>1</v>
      </c>
      <c r="AC168" s="154">
        <v>3</v>
      </c>
      <c r="AD168" s="154"/>
      <c r="AE168" s="154"/>
      <c r="AF168" s="154"/>
      <c r="AG168" s="154"/>
      <c r="AH168" s="80" t="s">
        <v>151</v>
      </c>
      <c r="AI168" s="95"/>
      <c r="AJ168" s="96">
        <v>1</v>
      </c>
      <c r="AK168" s="344">
        <v>3</v>
      </c>
      <c r="AL168" s="685"/>
      <c r="AM168" s="686"/>
      <c r="AN168" s="697"/>
      <c r="AO168" s="687"/>
      <c r="AP168" s="697"/>
      <c r="AQ168" s="687"/>
      <c r="AR168" s="697"/>
      <c r="AS168" s="688"/>
      <c r="AT168" s="1"/>
      <c r="AY168" s="503"/>
      <c r="BD168"/>
      <c r="BE168" s="1"/>
      <c r="BF168"/>
    </row>
    <row r="169" spans="2:58">
      <c r="B169" s="290"/>
      <c r="C169" s="52"/>
      <c r="D169" s="53"/>
      <c r="E169" s="196"/>
      <c r="F169" s="196"/>
      <c r="G169" s="95"/>
      <c r="H169" s="124"/>
      <c r="I169" s="458"/>
      <c r="J169" s="443"/>
      <c r="K169" s="443"/>
      <c r="L169" s="443"/>
      <c r="M169" s="124"/>
      <c r="N169" s="124"/>
      <c r="O169" s="124"/>
      <c r="P169" s="458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602"/>
      <c r="AB169" s="602"/>
      <c r="AC169" s="602"/>
      <c r="AD169" s="602"/>
      <c r="AE169" s="602"/>
      <c r="AF169" s="602"/>
      <c r="AG169" s="602"/>
      <c r="AH169" s="306"/>
      <c r="AI169" s="306"/>
      <c r="AJ169" s="125"/>
      <c r="AK169" s="125"/>
      <c r="AL169" s="685"/>
      <c r="AM169" s="686"/>
      <c r="AN169" s="697"/>
      <c r="AO169" s="687"/>
      <c r="AP169" s="697"/>
      <c r="AQ169" s="687"/>
      <c r="AR169" s="697"/>
      <c r="AS169" s="688"/>
      <c r="AT169" s="1"/>
      <c r="AY169" s="503"/>
      <c r="BD169"/>
      <c r="BE169" s="1"/>
      <c r="BF169"/>
    </row>
    <row r="170" spans="2:58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96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96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12">
        <v>50</v>
      </c>
      <c r="X170" s="80">
        <v>3</v>
      </c>
      <c r="Y170" s="80">
        <v>1</v>
      </c>
      <c r="Z170" s="469">
        <v>3</v>
      </c>
      <c r="AA170" s="601">
        <f t="shared" si="21"/>
        <v>60</v>
      </c>
      <c r="AB170" s="154">
        <v>1</v>
      </c>
      <c r="AC170" s="469">
        <v>3</v>
      </c>
      <c r="AD170" s="80">
        <v>47</v>
      </c>
      <c r="AE170" s="80">
        <v>7</v>
      </c>
      <c r="AF170" s="80">
        <v>1</v>
      </c>
      <c r="AG170" s="80">
        <v>3</v>
      </c>
      <c r="AH170" s="68" t="s">
        <v>152</v>
      </c>
      <c r="AI170" s="68"/>
      <c r="AJ170" s="89">
        <v>1</v>
      </c>
      <c r="AK170" s="186">
        <v>3</v>
      </c>
      <c r="AL170" s="685"/>
      <c r="AM170" s="686"/>
      <c r="AN170" s="697"/>
      <c r="AO170" s="687"/>
      <c r="AP170" s="697"/>
      <c r="AQ170" s="687"/>
      <c r="AR170" s="697"/>
      <c r="AS170" s="688"/>
      <c r="AT170" s="1"/>
      <c r="AY170" s="503"/>
      <c r="BD170"/>
      <c r="BE170" s="1"/>
      <c r="BF170"/>
    </row>
    <row r="171" spans="2:58" ht="18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96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96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12">
        <v>61</v>
      </c>
      <c r="X171" s="80">
        <v>14</v>
      </c>
      <c r="Y171" s="80">
        <v>1</v>
      </c>
      <c r="Z171" s="618">
        <v>3</v>
      </c>
      <c r="AA171" s="601">
        <f t="shared" si="21"/>
        <v>60</v>
      </c>
      <c r="AB171" s="154">
        <v>1</v>
      </c>
      <c r="AC171" s="657">
        <v>3</v>
      </c>
      <c r="AD171" s="791">
        <v>72</v>
      </c>
      <c r="AE171" s="788">
        <v>28</v>
      </c>
      <c r="AF171" s="788">
        <v>1</v>
      </c>
      <c r="AG171" s="657">
        <v>4</v>
      </c>
      <c r="AH171" s="68" t="s">
        <v>152</v>
      </c>
      <c r="AI171" s="68"/>
      <c r="AJ171" s="89">
        <v>1</v>
      </c>
      <c r="AK171" s="792">
        <v>4</v>
      </c>
      <c r="AL171" s="685"/>
      <c r="AM171" s="690"/>
      <c r="AN171" s="697"/>
      <c r="AO171" s="687"/>
      <c r="AP171" s="697"/>
      <c r="AQ171" s="687"/>
      <c r="AR171" s="697"/>
      <c r="AS171" s="688"/>
      <c r="AT171" s="1"/>
      <c r="AY171" s="503"/>
      <c r="BD171"/>
      <c r="BE171" s="1"/>
      <c r="BF171"/>
    </row>
    <row r="172" spans="2:58" ht="1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96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96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12">
        <v>51</v>
      </c>
      <c r="X172" s="80">
        <v>4</v>
      </c>
      <c r="Y172" s="80">
        <v>1</v>
      </c>
      <c r="Z172" s="89">
        <v>2</v>
      </c>
      <c r="AA172" s="601">
        <f t="shared" si="21"/>
        <v>60</v>
      </c>
      <c r="AB172" s="154">
        <v>1</v>
      </c>
      <c r="AC172" s="480">
        <v>3</v>
      </c>
      <c r="AD172" s="80">
        <v>43</v>
      </c>
      <c r="AE172" s="80">
        <v>3</v>
      </c>
      <c r="AF172" s="80">
        <v>1</v>
      </c>
      <c r="AG172" s="80">
        <v>3</v>
      </c>
      <c r="AH172" s="68" t="s">
        <v>152</v>
      </c>
      <c r="AI172" s="68"/>
      <c r="AJ172" s="89">
        <v>1</v>
      </c>
      <c r="AK172" s="186">
        <v>3</v>
      </c>
      <c r="AL172" s="685"/>
      <c r="AM172" s="686"/>
      <c r="AN172" s="697"/>
      <c r="AO172" s="687"/>
      <c r="AP172" s="697"/>
      <c r="AQ172" s="687"/>
      <c r="AR172" s="697"/>
      <c r="AS172" s="688"/>
      <c r="AT172" s="1"/>
      <c r="AY172" s="503"/>
      <c r="BD172"/>
      <c r="BE172" s="1"/>
      <c r="BF172"/>
    </row>
    <row r="173" spans="2:58" ht="1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96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96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788">
        <v>3</v>
      </c>
      <c r="AA173" s="601">
        <f t="shared" si="21"/>
        <v>60</v>
      </c>
      <c r="AB173" s="154">
        <v>1</v>
      </c>
      <c r="AC173" s="657">
        <v>3</v>
      </c>
      <c r="AD173" s="791">
        <v>78</v>
      </c>
      <c r="AE173" s="788">
        <v>31</v>
      </c>
      <c r="AF173" s="788">
        <v>1</v>
      </c>
      <c r="AG173" s="657">
        <v>4</v>
      </c>
      <c r="AH173" s="68" t="s">
        <v>152</v>
      </c>
      <c r="AI173" s="68"/>
      <c r="AJ173" s="89">
        <v>1</v>
      </c>
      <c r="AK173" s="174">
        <v>4</v>
      </c>
      <c r="AL173" s="685"/>
      <c r="AM173" s="686"/>
      <c r="AN173" s="697"/>
      <c r="AO173" s="687"/>
      <c r="AP173" s="697"/>
      <c r="AQ173" s="687"/>
      <c r="AR173" s="697"/>
      <c r="AS173" s="688"/>
      <c r="AT173" s="1"/>
      <c r="AY173" s="503"/>
      <c r="BD173"/>
      <c r="BE173" s="1"/>
      <c r="BF173"/>
    </row>
    <row r="174" spans="2:58" ht="1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96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96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12">
        <v>54</v>
      </c>
      <c r="X174" s="80">
        <v>9</v>
      </c>
      <c r="Y174" s="80">
        <v>1</v>
      </c>
      <c r="Z174" s="89">
        <v>2</v>
      </c>
      <c r="AA174" s="601">
        <f t="shared" si="21"/>
        <v>60</v>
      </c>
      <c r="AB174" s="154">
        <v>1</v>
      </c>
      <c r="AC174" s="480">
        <v>3</v>
      </c>
      <c r="AD174" s="80">
        <v>45</v>
      </c>
      <c r="AE174" s="80">
        <v>5</v>
      </c>
      <c r="AF174" s="80">
        <v>1</v>
      </c>
      <c r="AG174" s="80">
        <v>3</v>
      </c>
      <c r="AH174" s="68" t="s">
        <v>152</v>
      </c>
      <c r="AI174" s="68"/>
      <c r="AJ174" s="89">
        <v>1</v>
      </c>
      <c r="AK174" s="186">
        <v>3</v>
      </c>
      <c r="AL174" s="685"/>
      <c r="AM174" s="686"/>
      <c r="AN174" s="697"/>
      <c r="AO174" s="687"/>
      <c r="AP174" s="697"/>
      <c r="AQ174" s="687"/>
      <c r="AR174" s="697"/>
      <c r="AS174" s="688"/>
      <c r="AT174" s="1"/>
      <c r="AY174" s="503"/>
      <c r="BD174"/>
      <c r="BE174" s="1"/>
      <c r="BF174"/>
    </row>
    <row r="175" spans="2:58">
      <c r="B175" s="290"/>
      <c r="C175" s="52"/>
      <c r="D175" s="53"/>
      <c r="E175" s="196"/>
      <c r="F175" s="196"/>
      <c r="G175" s="95"/>
      <c r="H175" s="124"/>
      <c r="I175" s="458"/>
      <c r="J175" s="443"/>
      <c r="K175" s="443"/>
      <c r="L175" s="443"/>
      <c r="M175" s="124"/>
      <c r="N175" s="124"/>
      <c r="O175" s="124"/>
      <c r="P175" s="458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602"/>
      <c r="AB175" s="602"/>
      <c r="AC175" s="602"/>
      <c r="AD175" s="602"/>
      <c r="AE175" s="602"/>
      <c r="AF175" s="602"/>
      <c r="AG175" s="602"/>
      <c r="AH175" s="306"/>
      <c r="AI175" s="306"/>
      <c r="AJ175" s="125"/>
      <c r="AK175" s="125"/>
      <c r="AL175" s="685"/>
      <c r="AM175" s="686"/>
      <c r="AN175" s="697"/>
      <c r="AO175" s="687"/>
      <c r="AP175" s="697"/>
      <c r="AQ175" s="687"/>
      <c r="AR175" s="697"/>
      <c r="AS175" s="688"/>
      <c r="AT175" s="1"/>
      <c r="AY175" s="503"/>
      <c r="BD175"/>
      <c r="BE175" s="1"/>
      <c r="BF175"/>
    </row>
    <row r="176" spans="2:58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96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96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68">
        <v>33</v>
      </c>
      <c r="X176" s="68">
        <v>1</v>
      </c>
      <c r="Y176" s="68">
        <v>1</v>
      </c>
      <c r="Z176" s="68">
        <v>2</v>
      </c>
      <c r="AA176" s="601">
        <f t="shared" ref="AA176:AA201" si="22">AC176*G176</f>
        <v>40</v>
      </c>
      <c r="AB176" s="154">
        <v>1</v>
      </c>
      <c r="AC176" s="154">
        <v>2</v>
      </c>
      <c r="AD176" s="154"/>
      <c r="AE176" s="154"/>
      <c r="AF176" s="154"/>
      <c r="AG176" s="154"/>
      <c r="AH176" s="80" t="s">
        <v>153</v>
      </c>
      <c r="AI176" s="80"/>
      <c r="AJ176" s="96">
        <v>1</v>
      </c>
      <c r="AK176" s="344">
        <v>2</v>
      </c>
      <c r="AL176" s="685"/>
      <c r="AM176" s="686"/>
      <c r="AN176" s="697"/>
      <c r="AO176" s="687"/>
      <c r="AP176" s="697"/>
      <c r="AQ176" s="687"/>
      <c r="AR176" s="697"/>
      <c r="AS176" s="688"/>
      <c r="AT176" s="1"/>
      <c r="AY176" s="503"/>
      <c r="BD176"/>
      <c r="BE176" s="1"/>
      <c r="BF176"/>
    </row>
    <row r="177" spans="2:58" ht="1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96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12">
        <v>57</v>
      </c>
      <c r="X177" s="68">
        <v>13</v>
      </c>
      <c r="Y177" s="68">
        <v>1</v>
      </c>
      <c r="Z177" s="469">
        <v>3</v>
      </c>
      <c r="AA177" s="601">
        <f t="shared" si="22"/>
        <v>60</v>
      </c>
      <c r="AB177" s="154">
        <v>1</v>
      </c>
      <c r="AC177" s="480">
        <v>3</v>
      </c>
      <c r="AD177" s="480"/>
      <c r="AE177" s="480"/>
      <c r="AF177" s="480"/>
      <c r="AG177" s="480"/>
      <c r="AH177" s="80" t="s">
        <v>153</v>
      </c>
      <c r="AI177" s="95"/>
      <c r="AJ177" s="96">
        <v>1</v>
      </c>
      <c r="AK177" s="344">
        <v>3</v>
      </c>
      <c r="AL177" s="685"/>
      <c r="AM177" s="686"/>
      <c r="AN177" s="697"/>
      <c r="AO177" s="687"/>
      <c r="AP177" s="697"/>
      <c r="AQ177" s="687"/>
      <c r="AR177" s="697"/>
      <c r="AS177" s="688"/>
      <c r="AT177" s="1"/>
      <c r="AY177" s="503"/>
      <c r="BD177"/>
      <c r="BE177" s="1"/>
      <c r="BF177"/>
    </row>
    <row r="178" spans="2:58" ht="1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96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12">
        <v>49</v>
      </c>
      <c r="X178" s="68">
        <v>6</v>
      </c>
      <c r="Y178" s="68">
        <v>1</v>
      </c>
      <c r="Z178" s="89">
        <v>2</v>
      </c>
      <c r="AA178" s="601">
        <f t="shared" si="22"/>
        <v>60</v>
      </c>
      <c r="AB178" s="154">
        <v>1</v>
      </c>
      <c r="AC178" s="480">
        <v>3</v>
      </c>
      <c r="AD178" s="480"/>
      <c r="AE178" s="480"/>
      <c r="AF178" s="480"/>
      <c r="AG178" s="480"/>
      <c r="AH178" s="80" t="s">
        <v>153</v>
      </c>
      <c r="AI178" s="95"/>
      <c r="AJ178" s="96">
        <v>1</v>
      </c>
      <c r="AK178" s="344">
        <v>3</v>
      </c>
      <c r="AL178" s="685"/>
      <c r="AM178" s="686"/>
      <c r="AN178" s="697"/>
      <c r="AO178" s="687"/>
      <c r="AP178" s="697"/>
      <c r="AQ178" s="687"/>
      <c r="AR178" s="697"/>
      <c r="AS178" s="688"/>
      <c r="AT178" s="1"/>
      <c r="AY178" s="503"/>
      <c r="BD178"/>
      <c r="BE178" s="1"/>
      <c r="BF178"/>
    </row>
    <row r="179" spans="2:58" ht="1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96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96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68">
        <v>30</v>
      </c>
      <c r="X179" s="68">
        <v>8</v>
      </c>
      <c r="Y179" s="68">
        <v>1</v>
      </c>
      <c r="Z179" s="68">
        <v>2</v>
      </c>
      <c r="AA179" s="601">
        <f t="shared" si="22"/>
        <v>40</v>
      </c>
      <c r="AB179" s="154">
        <v>1</v>
      </c>
      <c r="AC179" s="154">
        <v>2</v>
      </c>
      <c r="AD179" s="154"/>
      <c r="AE179" s="154"/>
      <c r="AF179" s="154"/>
      <c r="AG179" s="154"/>
      <c r="AH179" s="80" t="s">
        <v>153</v>
      </c>
      <c r="AI179" s="95"/>
      <c r="AJ179" s="96">
        <v>1</v>
      </c>
      <c r="AK179" s="344">
        <v>2</v>
      </c>
      <c r="AL179" s="685"/>
      <c r="AM179" s="686"/>
      <c r="AN179" s="697"/>
      <c r="AO179" s="687"/>
      <c r="AP179" s="697"/>
      <c r="AQ179" s="687"/>
      <c r="AR179" s="697"/>
      <c r="AS179" s="688"/>
      <c r="AT179" s="1"/>
      <c r="AY179" s="503"/>
      <c r="BD179"/>
      <c r="BE179" s="1"/>
      <c r="BF179"/>
    </row>
    <row r="180" spans="2:58" ht="1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96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573"/>
      <c r="X180" s="573"/>
      <c r="Y180" s="573"/>
      <c r="Z180" s="573"/>
      <c r="AA180" s="603"/>
      <c r="AB180" s="603"/>
      <c r="AC180" s="603"/>
      <c r="AD180" s="603"/>
      <c r="AE180" s="603"/>
      <c r="AF180" s="603"/>
      <c r="AG180" s="603"/>
      <c r="AJ180" s="477"/>
      <c r="AK180" s="477"/>
      <c r="AL180" s="685"/>
      <c r="AM180" s="686"/>
      <c r="AN180" s="697"/>
      <c r="AO180" s="687"/>
      <c r="AP180" s="697"/>
      <c r="AQ180" s="687"/>
      <c r="AR180" s="697"/>
      <c r="AS180" s="688"/>
      <c r="AT180" s="1"/>
      <c r="AY180" s="503"/>
      <c r="BD180"/>
      <c r="BE180" s="1"/>
      <c r="BF180"/>
    </row>
    <row r="181" spans="2:58" ht="18">
      <c r="B181" s="291"/>
      <c r="C181" s="56"/>
      <c r="D181" s="56" t="s">
        <v>213</v>
      </c>
      <c r="E181" s="98">
        <v>2</v>
      </c>
      <c r="F181" s="98">
        <v>2</v>
      </c>
      <c r="G181" s="471">
        <v>20</v>
      </c>
      <c r="H181" s="619"/>
      <c r="I181" s="620"/>
      <c r="J181" s="621"/>
      <c r="K181" s="621"/>
      <c r="L181" s="621"/>
      <c r="M181" s="619"/>
      <c r="N181" s="619"/>
      <c r="O181" s="619"/>
      <c r="P181" s="622"/>
      <c r="Q181" s="623"/>
      <c r="R181" s="621"/>
      <c r="S181" s="621"/>
      <c r="T181" s="68">
        <v>40</v>
      </c>
      <c r="U181" s="68">
        <v>1</v>
      </c>
      <c r="V181" s="412">
        <v>2</v>
      </c>
      <c r="W181" s="412">
        <v>66</v>
      </c>
      <c r="X181" s="68">
        <v>8</v>
      </c>
      <c r="Y181" s="68">
        <v>1</v>
      </c>
      <c r="Z181" s="469">
        <v>3</v>
      </c>
      <c r="AA181" s="605">
        <f t="shared" si="22"/>
        <v>60</v>
      </c>
      <c r="AB181" s="154">
        <v>1</v>
      </c>
      <c r="AC181" s="480">
        <v>3</v>
      </c>
      <c r="AD181" s="480"/>
      <c r="AE181" s="480"/>
      <c r="AF181" s="480"/>
      <c r="AG181" s="480"/>
      <c r="AH181" s="80" t="s">
        <v>153</v>
      </c>
      <c r="AI181" s="95"/>
      <c r="AJ181" s="96">
        <v>1</v>
      </c>
      <c r="AK181" s="344">
        <v>3</v>
      </c>
      <c r="AL181" s="685"/>
      <c r="AM181" s="691"/>
      <c r="AN181" s="697"/>
      <c r="AO181" s="687"/>
      <c r="AP181" s="697"/>
      <c r="AQ181" s="687"/>
      <c r="AR181" s="697"/>
      <c r="AS181" s="688"/>
      <c r="AT181" s="1"/>
      <c r="AY181" s="503"/>
      <c r="BD181"/>
      <c r="BE181" s="1"/>
      <c r="BF181"/>
    </row>
    <row r="182" spans="2:58">
      <c r="B182" s="290"/>
      <c r="C182" s="52"/>
      <c r="D182" s="53"/>
      <c r="E182" s="196"/>
      <c r="F182" s="196"/>
      <c r="G182" s="95"/>
      <c r="H182" s="124"/>
      <c r="I182" s="458"/>
      <c r="J182" s="443"/>
      <c r="K182" s="443"/>
      <c r="L182" s="443"/>
      <c r="M182" s="124"/>
      <c r="N182" s="124"/>
      <c r="O182" s="124"/>
      <c r="P182" s="458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602"/>
      <c r="AB182" s="602"/>
      <c r="AC182" s="602"/>
      <c r="AD182" s="602"/>
      <c r="AE182" s="602"/>
      <c r="AF182" s="602"/>
      <c r="AG182" s="602"/>
      <c r="AH182" s="306"/>
      <c r="AI182" s="306"/>
      <c r="AJ182" s="125"/>
      <c r="AK182" s="125"/>
      <c r="AL182" s="685"/>
      <c r="AM182" s="686"/>
      <c r="AN182" s="697"/>
      <c r="AO182" s="687"/>
      <c r="AP182" s="697"/>
      <c r="AQ182" s="687"/>
      <c r="AR182" s="697"/>
      <c r="AS182" s="688"/>
      <c r="AT182" s="1"/>
      <c r="AY182" s="503"/>
      <c r="BD182"/>
      <c r="BE182" s="1"/>
      <c r="BF182"/>
    </row>
    <row r="183" spans="2:58" ht="1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96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96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12">
        <v>28</v>
      </c>
      <c r="X183" s="80">
        <v>1</v>
      </c>
      <c r="Y183" s="80">
        <v>1</v>
      </c>
      <c r="Z183" s="469">
        <v>2</v>
      </c>
      <c r="AA183" s="601">
        <f t="shared" si="22"/>
        <v>40</v>
      </c>
      <c r="AB183" s="154">
        <v>1</v>
      </c>
      <c r="AC183" s="480">
        <v>2</v>
      </c>
      <c r="AD183" s="469">
        <v>44</v>
      </c>
      <c r="AE183" s="80">
        <v>6</v>
      </c>
      <c r="AF183" s="80">
        <v>1</v>
      </c>
      <c r="AG183" s="96">
        <v>2</v>
      </c>
      <c r="AH183" s="68" t="s">
        <v>154</v>
      </c>
      <c r="AI183" s="68"/>
      <c r="AJ183" s="107">
        <v>1</v>
      </c>
      <c r="AK183" s="679">
        <v>2</v>
      </c>
      <c r="AL183" s="692"/>
      <c r="AM183" s="686"/>
      <c r="AN183" s="700" t="s">
        <v>314</v>
      </c>
      <c r="AO183" s="693"/>
      <c r="AP183" s="700" t="s">
        <v>314</v>
      </c>
      <c r="AQ183" s="693"/>
      <c r="AR183" s="700" t="s">
        <v>314</v>
      </c>
      <c r="AS183" s="694"/>
      <c r="AT183" s="1"/>
      <c r="AY183" s="503"/>
      <c r="BD183"/>
      <c r="BE183" s="1"/>
      <c r="BF183"/>
    </row>
    <row r="184" spans="2:58" ht="1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96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96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10"/>
      <c r="X184" s="143"/>
      <c r="Y184" s="143"/>
      <c r="Z184" s="143"/>
      <c r="AA184" s="489"/>
      <c r="AB184" s="489"/>
      <c r="AC184" s="489"/>
      <c r="AD184" s="143"/>
      <c r="AE184" s="143"/>
      <c r="AF184" s="143"/>
      <c r="AG184" s="143"/>
      <c r="AH184" s="142"/>
      <c r="AI184" s="142"/>
      <c r="AJ184" s="70"/>
      <c r="AK184" s="680"/>
      <c r="AL184" s="685"/>
      <c r="AM184" s="686"/>
      <c r="AN184" s="697"/>
      <c r="AO184" s="687"/>
      <c r="AP184" s="697"/>
      <c r="AQ184" s="687"/>
      <c r="AR184" s="697"/>
      <c r="AS184" s="688"/>
      <c r="AT184" s="1"/>
      <c r="AY184" s="503"/>
      <c r="BD184"/>
      <c r="BE184" s="1"/>
      <c r="BF184"/>
    </row>
    <row r="185" spans="2:58" ht="1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96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96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12">
        <v>31</v>
      </c>
      <c r="X185" s="80">
        <v>2</v>
      </c>
      <c r="Y185" s="80">
        <v>1</v>
      </c>
      <c r="Z185" s="89">
        <v>1</v>
      </c>
      <c r="AA185" s="601">
        <f t="shared" si="22"/>
        <v>40</v>
      </c>
      <c r="AB185" s="154">
        <v>1</v>
      </c>
      <c r="AC185" s="480">
        <v>2</v>
      </c>
      <c r="AD185" s="80">
        <v>34</v>
      </c>
      <c r="AE185" s="80">
        <v>1</v>
      </c>
      <c r="AF185" s="80">
        <v>1</v>
      </c>
      <c r="AG185" s="80">
        <v>2</v>
      </c>
      <c r="AH185" s="68" t="s">
        <v>154</v>
      </c>
      <c r="AI185" s="68"/>
      <c r="AJ185" s="89">
        <v>1</v>
      </c>
      <c r="AK185" s="186">
        <v>2</v>
      </c>
      <c r="AL185" s="685"/>
      <c r="AM185" s="686"/>
      <c r="AN185" s="697"/>
      <c r="AO185" s="687"/>
      <c r="AP185" s="697"/>
      <c r="AQ185" s="687"/>
      <c r="AR185" s="697"/>
      <c r="AS185" s="688"/>
      <c r="AT185" s="1"/>
      <c r="AY185" s="503"/>
      <c r="BD185"/>
      <c r="BE185" s="1"/>
      <c r="BF185"/>
    </row>
    <row r="186" spans="2:58" ht="1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96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96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12">
        <v>30</v>
      </c>
      <c r="X186" s="80">
        <v>0</v>
      </c>
      <c r="Y186" s="80">
        <v>1</v>
      </c>
      <c r="Z186" s="469">
        <v>2</v>
      </c>
      <c r="AA186" s="601">
        <f t="shared" si="22"/>
        <v>40</v>
      </c>
      <c r="AB186" s="154">
        <v>1</v>
      </c>
      <c r="AC186" s="480">
        <v>2</v>
      </c>
      <c r="AD186" s="80">
        <v>39</v>
      </c>
      <c r="AE186" s="80">
        <v>0</v>
      </c>
      <c r="AF186" s="80">
        <v>1</v>
      </c>
      <c r="AG186" s="80">
        <v>2</v>
      </c>
      <c r="AH186" s="68" t="s">
        <v>154</v>
      </c>
      <c r="AI186" s="68"/>
      <c r="AJ186" s="89">
        <v>1</v>
      </c>
      <c r="AK186" s="186">
        <v>2</v>
      </c>
      <c r="AL186" s="685"/>
      <c r="AM186" s="686"/>
      <c r="AN186" s="697"/>
      <c r="AO186" s="687"/>
      <c r="AP186" s="697"/>
      <c r="AQ186" s="687"/>
      <c r="AR186" s="697"/>
      <c r="AS186" s="688"/>
      <c r="AT186" s="1"/>
      <c r="AY186" s="503"/>
      <c r="BD186"/>
      <c r="BE186" s="1"/>
      <c r="BF186"/>
    </row>
    <row r="187" spans="2:58" ht="20.25">
      <c r="B187" s="289"/>
      <c r="C187" s="46"/>
      <c r="D187" s="46" t="s">
        <v>207</v>
      </c>
      <c r="E187" s="210">
        <v>2</v>
      </c>
      <c r="F187" s="210">
        <v>2</v>
      </c>
      <c r="G187" s="471">
        <v>20</v>
      </c>
      <c r="H187" s="87">
        <v>40</v>
      </c>
      <c r="I187" s="96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96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12">
        <v>29</v>
      </c>
      <c r="X187" s="80">
        <v>1</v>
      </c>
      <c r="Y187" s="80">
        <v>1</v>
      </c>
      <c r="Z187" s="469">
        <v>2</v>
      </c>
      <c r="AA187" s="601">
        <f t="shared" si="22"/>
        <v>40</v>
      </c>
      <c r="AB187" s="154">
        <v>1</v>
      </c>
      <c r="AC187" s="480">
        <v>2</v>
      </c>
      <c r="AD187" s="80">
        <v>33</v>
      </c>
      <c r="AE187" s="80">
        <v>4</v>
      </c>
      <c r="AF187" s="80">
        <v>1</v>
      </c>
      <c r="AG187" s="80">
        <v>2</v>
      </c>
      <c r="AH187" s="68" t="s">
        <v>154</v>
      </c>
      <c r="AI187" s="68"/>
      <c r="AJ187" s="89">
        <v>1</v>
      </c>
      <c r="AK187" s="186">
        <v>2</v>
      </c>
      <c r="AL187" s="685"/>
      <c r="AM187" s="695"/>
      <c r="AN187" s="697"/>
      <c r="AO187" s="687"/>
      <c r="AP187" s="697"/>
      <c r="AQ187" s="687"/>
      <c r="AR187" s="697"/>
      <c r="AS187" s="688"/>
      <c r="AT187" s="1"/>
      <c r="AY187" s="503"/>
      <c r="BD187"/>
      <c r="BE187" s="1"/>
      <c r="BF187"/>
    </row>
    <row r="188" spans="2:58" ht="18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619"/>
      <c r="I188" s="620"/>
      <c r="J188" s="621"/>
      <c r="K188" s="621"/>
      <c r="L188" s="621"/>
      <c r="M188" s="619"/>
      <c r="N188" s="619"/>
      <c r="O188" s="619"/>
      <c r="P188" s="620"/>
      <c r="Q188" s="621"/>
      <c r="R188" s="621"/>
      <c r="S188" s="621"/>
      <c r="T188" s="68">
        <v>40</v>
      </c>
      <c r="U188" s="68">
        <v>1</v>
      </c>
      <c r="V188" s="168">
        <v>2</v>
      </c>
      <c r="W188" s="80">
        <v>15</v>
      </c>
      <c r="X188" s="80">
        <v>3</v>
      </c>
      <c r="Y188" s="80">
        <v>1</v>
      </c>
      <c r="Z188" s="96">
        <v>1</v>
      </c>
      <c r="AA188" s="601">
        <f t="shared" si="22"/>
        <v>40</v>
      </c>
      <c r="AB188" s="154">
        <v>1</v>
      </c>
      <c r="AC188" s="154">
        <v>2</v>
      </c>
      <c r="AD188" s="80">
        <v>24</v>
      </c>
      <c r="AE188" s="80">
        <v>1</v>
      </c>
      <c r="AF188" s="80">
        <v>1</v>
      </c>
      <c r="AG188" s="80" t="s">
        <v>350</v>
      </c>
      <c r="AH188" s="68" t="s">
        <v>154</v>
      </c>
      <c r="AI188" s="68"/>
      <c r="AJ188" s="89">
        <v>1</v>
      </c>
      <c r="AK188" s="186">
        <v>2</v>
      </c>
      <c r="AL188" s="685"/>
      <c r="AM188" s="690"/>
      <c r="AN188" s="697"/>
      <c r="AO188" s="687"/>
      <c r="AP188" s="697"/>
      <c r="AQ188" s="687"/>
      <c r="AR188" s="697"/>
      <c r="AS188" s="688"/>
      <c r="AT188" s="1"/>
      <c r="AY188" s="503"/>
      <c r="BD188"/>
      <c r="BE188" s="1"/>
      <c r="BF188"/>
    </row>
    <row r="189" spans="2:58">
      <c r="B189" s="290"/>
      <c r="C189" s="52"/>
      <c r="D189" s="53"/>
      <c r="E189" s="196"/>
      <c r="F189" s="196"/>
      <c r="G189" s="95"/>
      <c r="H189" s="124"/>
      <c r="I189" s="458"/>
      <c r="J189" s="443"/>
      <c r="K189" s="443"/>
      <c r="L189" s="443"/>
      <c r="M189" s="124"/>
      <c r="N189" s="124"/>
      <c r="O189" s="124"/>
      <c r="P189" s="458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602"/>
      <c r="AB189" s="602"/>
      <c r="AC189" s="602"/>
      <c r="AD189" s="602"/>
      <c r="AE189" s="602"/>
      <c r="AF189" s="602"/>
      <c r="AG189" s="602"/>
      <c r="AH189" s="306"/>
      <c r="AI189" s="306"/>
      <c r="AJ189" s="125"/>
      <c r="AK189" s="125"/>
      <c r="AL189" s="685"/>
      <c r="AM189" s="686"/>
      <c r="AN189" s="697"/>
      <c r="AO189" s="687"/>
      <c r="AP189" s="697"/>
      <c r="AQ189" s="687"/>
      <c r="AR189" s="697"/>
      <c r="AS189" s="688"/>
      <c r="AT189" s="1"/>
      <c r="AY189" s="503"/>
      <c r="BD189"/>
      <c r="BE189" s="1"/>
      <c r="BF189"/>
    </row>
    <row r="190" spans="2:58" ht="1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96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96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68">
        <v>20</v>
      </c>
      <c r="X190" s="68">
        <v>0</v>
      </c>
      <c r="Y190" s="68">
        <v>1</v>
      </c>
      <c r="Z190" s="68">
        <v>1</v>
      </c>
      <c r="AA190" s="601">
        <f t="shared" si="22"/>
        <v>40</v>
      </c>
      <c r="AB190" s="154">
        <v>1</v>
      </c>
      <c r="AC190" s="480">
        <v>2</v>
      </c>
      <c r="AD190" s="480"/>
      <c r="AE190" s="480"/>
      <c r="AF190" s="480"/>
      <c r="AG190" s="480"/>
      <c r="AH190" s="80" t="s">
        <v>155</v>
      </c>
      <c r="AI190" s="80"/>
      <c r="AJ190" s="96">
        <v>1</v>
      </c>
      <c r="AK190" s="344">
        <v>2</v>
      </c>
      <c r="AL190" s="685"/>
      <c r="AM190" s="686"/>
      <c r="AN190" s="697"/>
      <c r="AO190" s="687"/>
      <c r="AP190" s="697"/>
      <c r="AQ190" s="687"/>
      <c r="AR190" s="697"/>
      <c r="AS190" s="688"/>
      <c r="AT190" s="1"/>
      <c r="AY190" s="503"/>
      <c r="BD190"/>
      <c r="BE190" s="1"/>
      <c r="BF190"/>
    </row>
    <row r="191" spans="2:58" ht="15">
      <c r="B191" s="292"/>
      <c r="C191" s="61"/>
      <c r="D191" s="56" t="s">
        <v>209</v>
      </c>
      <c r="E191" s="618">
        <v>2</v>
      </c>
      <c r="F191" s="618">
        <v>2</v>
      </c>
      <c r="G191" s="471">
        <v>20</v>
      </c>
      <c r="H191" s="87">
        <v>30</v>
      </c>
      <c r="I191" s="96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96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412">
        <v>27</v>
      </c>
      <c r="X191" s="68">
        <v>1</v>
      </c>
      <c r="Y191" s="68">
        <v>1</v>
      </c>
      <c r="Z191" s="469">
        <v>2</v>
      </c>
      <c r="AA191" s="601">
        <f t="shared" si="22"/>
        <v>40</v>
      </c>
      <c r="AB191" s="154">
        <v>1</v>
      </c>
      <c r="AC191" s="480">
        <v>2</v>
      </c>
      <c r="AD191" s="480"/>
      <c r="AE191" s="480"/>
      <c r="AF191" s="480"/>
      <c r="AG191" s="480"/>
      <c r="AH191" s="80" t="s">
        <v>155</v>
      </c>
      <c r="AI191" s="80"/>
      <c r="AJ191" s="96">
        <v>1</v>
      </c>
      <c r="AK191" s="344">
        <v>2</v>
      </c>
      <c r="AL191" s="685"/>
      <c r="AM191" s="686"/>
      <c r="AN191" s="697"/>
      <c r="AO191" s="687"/>
      <c r="AP191" s="697"/>
      <c r="AQ191" s="687"/>
      <c r="AR191" s="697"/>
      <c r="AS191" s="688"/>
      <c r="AT191" s="1"/>
      <c r="AY191" s="503"/>
      <c r="BD191"/>
      <c r="BE191" s="1"/>
      <c r="BF191"/>
    </row>
    <row r="192" spans="2:58" ht="1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96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96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68">
        <v>26</v>
      </c>
      <c r="X192" s="68">
        <v>7</v>
      </c>
      <c r="Y192" s="68">
        <v>1</v>
      </c>
      <c r="Z192" s="68">
        <v>2</v>
      </c>
      <c r="AA192" s="601">
        <f t="shared" si="22"/>
        <v>32</v>
      </c>
      <c r="AB192" s="154">
        <v>1</v>
      </c>
      <c r="AC192" s="154">
        <v>2</v>
      </c>
      <c r="AD192" s="154"/>
      <c r="AE192" s="154"/>
      <c r="AF192" s="154"/>
      <c r="AG192" s="154"/>
      <c r="AH192" s="80" t="s">
        <v>155</v>
      </c>
      <c r="AI192" s="80"/>
      <c r="AJ192" s="96">
        <v>1</v>
      </c>
      <c r="AK192" s="344">
        <v>2</v>
      </c>
      <c r="AL192" s="696"/>
      <c r="AM192" s="686"/>
      <c r="AN192" s="697"/>
      <c r="AO192" s="687"/>
      <c r="AP192" s="697"/>
      <c r="AQ192" s="687"/>
      <c r="AR192" s="697"/>
      <c r="AS192" s="688"/>
      <c r="AT192" s="1"/>
      <c r="AY192" s="503"/>
      <c r="BD192"/>
      <c r="BE192" s="1"/>
      <c r="BF192"/>
    </row>
    <row r="193" spans="2:58" ht="1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96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96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573"/>
      <c r="X193" s="573"/>
      <c r="Y193" s="573"/>
      <c r="Z193" s="573"/>
      <c r="AA193" s="603"/>
      <c r="AB193" s="603"/>
      <c r="AC193" s="603"/>
      <c r="AD193" s="603"/>
      <c r="AE193" s="603"/>
      <c r="AF193" s="603"/>
      <c r="AG193" s="603"/>
      <c r="AJ193" s="630"/>
      <c r="AK193" s="630"/>
      <c r="AL193" s="685"/>
      <c r="AM193" s="686"/>
      <c r="AN193" s="697"/>
      <c r="AO193" s="687"/>
      <c r="AP193" s="697"/>
      <c r="AQ193" s="687"/>
      <c r="AR193" s="697"/>
      <c r="AS193" s="688"/>
      <c r="AT193" s="1"/>
      <c r="AY193" s="503"/>
      <c r="BD193"/>
      <c r="BE193" s="1"/>
      <c r="BF193"/>
    </row>
    <row r="194" spans="2:58" ht="1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96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412">
        <v>26</v>
      </c>
      <c r="X194" s="68">
        <v>0</v>
      </c>
      <c r="Y194" s="68">
        <v>1</v>
      </c>
      <c r="Z194" s="469">
        <v>2</v>
      </c>
      <c r="AA194" s="601">
        <f t="shared" si="22"/>
        <v>40</v>
      </c>
      <c r="AB194" s="154">
        <v>1</v>
      </c>
      <c r="AC194" s="480">
        <v>2</v>
      </c>
      <c r="AD194" s="480"/>
      <c r="AE194" s="480"/>
      <c r="AF194" s="480"/>
      <c r="AG194" s="480"/>
      <c r="AH194" s="80" t="s">
        <v>155</v>
      </c>
      <c r="AI194" s="80"/>
      <c r="AJ194" s="96">
        <v>1</v>
      </c>
      <c r="AK194" s="344">
        <v>2</v>
      </c>
      <c r="AL194" s="685"/>
      <c r="AM194" s="686"/>
      <c r="AN194" s="697"/>
      <c r="AO194" s="687"/>
      <c r="AP194" s="697"/>
      <c r="AQ194" s="687"/>
      <c r="AR194" s="697"/>
      <c r="AS194" s="688"/>
      <c r="AT194" s="1"/>
      <c r="AY194" s="503"/>
      <c r="BD194"/>
      <c r="BE194" s="1"/>
      <c r="BF194"/>
    </row>
    <row r="195" spans="2:58" ht="1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573"/>
      <c r="I195" s="624"/>
      <c r="J195" s="625"/>
      <c r="K195" s="625"/>
      <c r="L195" s="625"/>
      <c r="M195" s="573"/>
      <c r="N195" s="573"/>
      <c r="O195" s="573"/>
      <c r="P195" s="626"/>
      <c r="Q195" s="627"/>
      <c r="R195" s="625"/>
      <c r="S195" s="625"/>
      <c r="T195" s="68">
        <v>20</v>
      </c>
      <c r="U195" s="68">
        <v>1</v>
      </c>
      <c r="V195" s="68">
        <v>1</v>
      </c>
      <c r="W195" s="412">
        <v>31</v>
      </c>
      <c r="X195" s="68">
        <v>1</v>
      </c>
      <c r="Y195" s="68">
        <v>1</v>
      </c>
      <c r="Z195" s="469">
        <v>2</v>
      </c>
      <c r="AA195" s="601">
        <f t="shared" si="22"/>
        <v>40</v>
      </c>
      <c r="AB195" s="154">
        <v>1</v>
      </c>
      <c r="AC195" s="480">
        <v>2</v>
      </c>
      <c r="AD195" s="480"/>
      <c r="AE195" s="480"/>
      <c r="AF195" s="480"/>
      <c r="AG195" s="480"/>
      <c r="AH195" s="80" t="s">
        <v>155</v>
      </c>
      <c r="AI195" s="80"/>
      <c r="AJ195" s="96">
        <v>1</v>
      </c>
      <c r="AK195" s="344">
        <v>2</v>
      </c>
      <c r="AL195" s="685"/>
      <c r="AM195" s="686"/>
      <c r="AN195" s="697"/>
      <c r="AO195" s="687"/>
      <c r="AP195" s="697"/>
      <c r="AQ195" s="687"/>
      <c r="AR195" s="697"/>
      <c r="AS195" s="688"/>
      <c r="AT195" s="1"/>
      <c r="AY195" s="503"/>
      <c r="BD195"/>
      <c r="BE195" s="1"/>
      <c r="BF195"/>
    </row>
    <row r="196" spans="2:58">
      <c r="B196" s="296"/>
      <c r="C196" s="30"/>
      <c r="D196" s="35"/>
      <c r="E196" s="198"/>
      <c r="F196" s="198"/>
      <c r="G196" s="95"/>
      <c r="H196" s="126"/>
      <c r="I196" s="459"/>
      <c r="J196" s="444"/>
      <c r="K196" s="444"/>
      <c r="L196" s="444"/>
      <c r="M196" s="126"/>
      <c r="N196" s="126"/>
      <c r="O196" s="126"/>
      <c r="P196" s="459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604"/>
      <c r="AB196" s="604"/>
      <c r="AC196" s="604"/>
      <c r="AD196" s="604"/>
      <c r="AE196" s="604"/>
      <c r="AF196" s="604"/>
      <c r="AG196" s="604"/>
      <c r="AH196" s="307"/>
      <c r="AI196" s="307"/>
      <c r="AJ196" s="127"/>
      <c r="AK196" s="127"/>
      <c r="AL196" s="685"/>
      <c r="AM196" s="686"/>
      <c r="AN196" s="697"/>
      <c r="AO196" s="687"/>
      <c r="AP196" s="697"/>
      <c r="AQ196" s="687"/>
      <c r="AR196" s="697"/>
      <c r="AS196" s="688"/>
      <c r="AT196" s="1"/>
      <c r="AY196" s="503"/>
      <c r="BD196"/>
      <c r="BE196" s="1"/>
      <c r="BF196"/>
    </row>
    <row r="197" spans="2:58" ht="1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96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96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5</v>
      </c>
      <c r="X197" s="80">
        <v>0</v>
      </c>
      <c r="Y197" s="80">
        <v>1</v>
      </c>
      <c r="Z197" s="80">
        <v>1</v>
      </c>
      <c r="AA197" s="605">
        <f t="shared" si="22"/>
        <v>20</v>
      </c>
      <c r="AB197" s="154">
        <v>1</v>
      </c>
      <c r="AC197" s="154">
        <v>1</v>
      </c>
      <c r="AD197" s="80">
        <v>10</v>
      </c>
      <c r="AE197" s="80">
        <v>0</v>
      </c>
      <c r="AF197" s="80">
        <v>1</v>
      </c>
      <c r="AG197" s="80">
        <v>1</v>
      </c>
      <c r="AH197" s="68" t="s">
        <v>156</v>
      </c>
      <c r="AI197" s="68"/>
      <c r="AJ197" s="89">
        <v>1</v>
      </c>
      <c r="AK197" s="186">
        <v>1</v>
      </c>
      <c r="AL197" s="685"/>
      <c r="AM197" s="686"/>
      <c r="AN197" s="697"/>
      <c r="AO197" s="687"/>
      <c r="AP197" s="697"/>
      <c r="AQ197" s="687"/>
      <c r="AR197" s="697"/>
      <c r="AS197" s="688"/>
      <c r="AT197" s="1"/>
      <c r="AY197" s="503"/>
      <c r="BD197"/>
      <c r="BE197" s="1"/>
      <c r="BF197"/>
    </row>
    <row r="198" spans="2:58" ht="1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96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96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01">
        <f t="shared" si="22"/>
        <v>20</v>
      </c>
      <c r="AB198" s="154">
        <v>1</v>
      </c>
      <c r="AC198" s="154">
        <v>1</v>
      </c>
      <c r="AD198" s="80">
        <v>18</v>
      </c>
      <c r="AE198" s="80">
        <v>0</v>
      </c>
      <c r="AF198" s="80">
        <v>1</v>
      </c>
      <c r="AG198" s="80">
        <v>1</v>
      </c>
      <c r="AH198" s="68" t="s">
        <v>156</v>
      </c>
      <c r="AI198" s="68"/>
      <c r="AJ198" s="107">
        <v>1</v>
      </c>
      <c r="AK198" s="679">
        <v>1</v>
      </c>
      <c r="AL198" s="685"/>
      <c r="AM198" s="686"/>
      <c r="AN198" s="700" t="s">
        <v>314</v>
      </c>
      <c r="AO198" s="693"/>
      <c r="AP198" s="700" t="s">
        <v>314</v>
      </c>
      <c r="AQ198" s="693"/>
      <c r="AR198" s="700" t="s">
        <v>314</v>
      </c>
      <c r="AS198" s="694"/>
      <c r="AT198" s="1"/>
      <c r="AY198" s="503"/>
      <c r="BD198"/>
      <c r="BE198" s="1"/>
      <c r="BF198"/>
    </row>
    <row r="199" spans="2:58" ht="1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96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96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01">
        <f t="shared" si="22"/>
        <v>20</v>
      </c>
      <c r="AB199" s="154">
        <v>1</v>
      </c>
      <c r="AC199" s="154">
        <v>1</v>
      </c>
      <c r="AD199" s="80">
        <v>6</v>
      </c>
      <c r="AE199" s="80">
        <v>0</v>
      </c>
      <c r="AF199" s="80">
        <v>1</v>
      </c>
      <c r="AG199" s="80">
        <v>1</v>
      </c>
      <c r="AH199" s="68" t="s">
        <v>156</v>
      </c>
      <c r="AI199" s="68"/>
      <c r="AJ199" s="89">
        <v>1</v>
      </c>
      <c r="AK199" s="186">
        <v>1</v>
      </c>
      <c r="AL199" s="685"/>
      <c r="AM199" s="686"/>
      <c r="AN199" s="697"/>
      <c r="AO199" s="687"/>
      <c r="AP199" s="697"/>
      <c r="AQ199" s="687"/>
      <c r="AR199" s="697"/>
      <c r="AS199" s="688"/>
      <c r="AT199" s="1"/>
      <c r="AY199" s="503"/>
      <c r="BD199"/>
      <c r="BE199" s="1"/>
      <c r="BF199"/>
    </row>
    <row r="200" spans="2:58" ht="1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96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96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01">
        <f t="shared" si="22"/>
        <v>20</v>
      </c>
      <c r="AB200" s="154">
        <v>1</v>
      </c>
      <c r="AC200" s="154">
        <v>1</v>
      </c>
      <c r="AD200" s="80">
        <v>16</v>
      </c>
      <c r="AE200" s="80">
        <v>0</v>
      </c>
      <c r="AF200" s="80">
        <v>1</v>
      </c>
      <c r="AG200" s="80">
        <v>1</v>
      </c>
      <c r="AH200" s="68" t="s">
        <v>156</v>
      </c>
      <c r="AI200" s="68"/>
      <c r="AJ200" s="89">
        <v>1</v>
      </c>
      <c r="AK200" s="186">
        <v>1</v>
      </c>
      <c r="AL200" s="685"/>
      <c r="AM200" s="686"/>
      <c r="AN200" s="697"/>
      <c r="AO200" s="687"/>
      <c r="AP200" s="697"/>
      <c r="AQ200" s="687"/>
      <c r="AR200" s="697"/>
      <c r="AS200" s="688"/>
      <c r="AT200" s="1"/>
      <c r="AY200" s="503"/>
      <c r="BD200"/>
      <c r="BE200" s="1"/>
      <c r="BF200"/>
    </row>
    <row r="201" spans="2:58" ht="15">
      <c r="B201" s="289"/>
      <c r="C201" s="46"/>
      <c r="D201" s="46" t="s">
        <v>205</v>
      </c>
      <c r="E201" s="98">
        <v>3</v>
      </c>
      <c r="F201" s="180">
        <v>1</v>
      </c>
      <c r="G201" s="471">
        <v>20</v>
      </c>
      <c r="H201" s="619"/>
      <c r="I201" s="620"/>
      <c r="J201" s="621"/>
      <c r="K201" s="628"/>
      <c r="L201" s="621"/>
      <c r="M201" s="619"/>
      <c r="N201" s="619"/>
      <c r="O201" s="619"/>
      <c r="P201" s="620"/>
      <c r="Q201" s="621"/>
      <c r="R201" s="621"/>
      <c r="S201" s="621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01">
        <f t="shared" si="22"/>
        <v>20</v>
      </c>
      <c r="AB201" s="154">
        <v>1</v>
      </c>
      <c r="AC201" s="154">
        <v>1</v>
      </c>
      <c r="AD201" s="80">
        <v>16</v>
      </c>
      <c r="AE201" s="80">
        <v>0</v>
      </c>
      <c r="AF201" s="80">
        <v>1</v>
      </c>
      <c r="AG201" s="80">
        <v>1</v>
      </c>
      <c r="AH201" s="68" t="s">
        <v>156</v>
      </c>
      <c r="AI201" s="68"/>
      <c r="AJ201" s="89">
        <v>1</v>
      </c>
      <c r="AK201" s="186">
        <v>1</v>
      </c>
      <c r="AL201" s="685"/>
      <c r="AM201" s="686"/>
      <c r="AN201" s="697"/>
      <c r="AO201" s="687"/>
      <c r="AP201" s="697"/>
      <c r="AQ201" s="687"/>
      <c r="AR201" s="697"/>
      <c r="AS201" s="688"/>
      <c r="AT201" s="1"/>
      <c r="AY201" s="503"/>
      <c r="BD201"/>
      <c r="BE201" s="1"/>
      <c r="BF201"/>
    </row>
    <row r="202" spans="2:58" s="26" customFormat="1" ht="15">
      <c r="B202" s="372"/>
      <c r="C202" s="86"/>
      <c r="D202" s="86"/>
      <c r="E202" s="132"/>
      <c r="F202" s="132"/>
      <c r="G202" s="335"/>
      <c r="H202" s="185"/>
      <c r="I202" s="344"/>
      <c r="J202" s="335"/>
      <c r="K202" s="541"/>
      <c r="L202" s="335"/>
      <c r="M202" s="185"/>
      <c r="N202" s="185"/>
      <c r="O202" s="185"/>
      <c r="P202" s="344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343"/>
      <c r="AB202" s="343"/>
      <c r="AC202" s="343"/>
      <c r="AD202" s="343"/>
      <c r="AE202" s="343"/>
      <c r="AF202" s="343"/>
      <c r="AG202" s="343"/>
      <c r="AH202" s="185"/>
      <c r="AI202" s="185"/>
      <c r="AJ202" s="186"/>
      <c r="AK202" s="186"/>
      <c r="AL202" s="685"/>
      <c r="AM202" s="686"/>
      <c r="AN202" s="697"/>
      <c r="AO202" s="687"/>
      <c r="AP202" s="697"/>
      <c r="AQ202" s="687"/>
      <c r="AR202" s="697"/>
      <c r="AS202" s="688"/>
      <c r="AT202" s="5"/>
      <c r="AU202" s="5"/>
      <c r="AV202" s="5"/>
      <c r="AW202" s="5"/>
      <c r="AX202" s="5"/>
      <c r="AY202" s="503"/>
      <c r="AZ202" s="5"/>
      <c r="BA202" s="5"/>
      <c r="BB202" s="5"/>
      <c r="BC202" s="5"/>
      <c r="BE202" s="5"/>
    </row>
    <row r="203" spans="2:58" ht="1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96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30</v>
      </c>
      <c r="Q203" s="80">
        <v>0</v>
      </c>
      <c r="R203" s="80">
        <v>1</v>
      </c>
      <c r="S203" s="530">
        <v>1</v>
      </c>
      <c r="T203" s="632"/>
      <c r="U203" s="633"/>
      <c r="V203" s="633"/>
      <c r="W203" s="633"/>
      <c r="X203" s="633"/>
      <c r="Y203" s="633"/>
      <c r="Z203" s="633"/>
      <c r="AA203" s="634"/>
      <c r="AB203" s="634"/>
      <c r="AC203" s="634"/>
      <c r="AD203" s="634"/>
      <c r="AE203" s="634"/>
      <c r="AF203" s="634"/>
      <c r="AG203" s="634"/>
      <c r="AH203" s="635"/>
      <c r="AI203" s="635"/>
      <c r="AJ203" s="636"/>
      <c r="AK203" s="636"/>
      <c r="AL203" s="685"/>
      <c r="AM203" s="686"/>
      <c r="AN203" s="697"/>
      <c r="AO203" s="687"/>
      <c r="AP203" s="697"/>
      <c r="AQ203" s="687"/>
      <c r="AR203" s="697"/>
      <c r="AS203" s="688"/>
      <c r="AT203" s="1"/>
      <c r="AY203" s="503"/>
      <c r="BD203"/>
      <c r="BE203" s="1"/>
      <c r="BF203"/>
    </row>
    <row r="204" spans="2:58" ht="1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96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96">
        <v>12</v>
      </c>
      <c r="Q204" s="80">
        <v>1</v>
      </c>
      <c r="R204" s="80">
        <v>1</v>
      </c>
      <c r="S204" s="95">
        <v>1</v>
      </c>
      <c r="T204" s="637"/>
      <c r="U204" s="638"/>
      <c r="V204" s="638"/>
      <c r="W204" s="573"/>
      <c r="X204" s="573"/>
      <c r="Y204" s="573"/>
      <c r="Z204" s="573"/>
      <c r="AA204" s="603"/>
      <c r="AB204" s="603"/>
      <c r="AC204" s="603"/>
      <c r="AD204" s="603"/>
      <c r="AE204" s="603"/>
      <c r="AF204" s="603"/>
      <c r="AG204" s="603"/>
      <c r="AH204" s="639"/>
      <c r="AI204" s="639"/>
      <c r="AJ204" s="640"/>
      <c r="AK204" s="640"/>
      <c r="AL204" s="685"/>
      <c r="AM204" s="686"/>
      <c r="AN204" s="697"/>
      <c r="AO204" s="687"/>
      <c r="AP204" s="697"/>
      <c r="AQ204" s="687"/>
      <c r="AR204" s="697"/>
      <c r="AS204" s="688"/>
      <c r="AT204" s="1"/>
      <c r="AY204" s="503"/>
      <c r="BD204"/>
      <c r="BE204" s="1"/>
      <c r="BF204"/>
    </row>
    <row r="205" spans="2:58" ht="1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625"/>
      <c r="I205" s="624"/>
      <c r="J205" s="625"/>
      <c r="K205" s="625"/>
      <c r="L205" s="625"/>
      <c r="M205" s="573"/>
      <c r="N205" s="573"/>
      <c r="O205" s="573"/>
      <c r="P205" s="624"/>
      <c r="Q205" s="625"/>
      <c r="R205" s="624"/>
      <c r="S205" s="624"/>
      <c r="T205" s="68">
        <v>20</v>
      </c>
      <c r="U205" s="68">
        <v>1</v>
      </c>
      <c r="V205" s="87">
        <v>1</v>
      </c>
      <c r="W205" s="68">
        <v>8</v>
      </c>
      <c r="X205" s="68">
        <v>0</v>
      </c>
      <c r="Y205" s="68">
        <v>1</v>
      </c>
      <c r="Z205" s="68">
        <v>1</v>
      </c>
      <c r="AA205" s="601">
        <f t="shared" ref="AA205:AA207" si="23">AC205*G205</f>
        <v>20</v>
      </c>
      <c r="AB205" s="154">
        <v>1</v>
      </c>
      <c r="AC205" s="154">
        <v>1</v>
      </c>
      <c r="AD205" s="154"/>
      <c r="AE205" s="154"/>
      <c r="AF205" s="154"/>
      <c r="AG205" s="154"/>
      <c r="AH205" s="244" t="s">
        <v>305</v>
      </c>
      <c r="AI205" s="68"/>
      <c r="AJ205" s="96">
        <v>1</v>
      </c>
      <c r="AK205" s="344">
        <v>1</v>
      </c>
      <c r="AL205" s="685"/>
      <c r="AM205" s="686"/>
      <c r="AN205" s="697"/>
      <c r="AO205" s="687"/>
      <c r="AP205" s="697"/>
      <c r="AQ205" s="687"/>
      <c r="AR205" s="697"/>
      <c r="AS205" s="688"/>
      <c r="AT205" s="1"/>
      <c r="AY205" s="503"/>
      <c r="BD205"/>
      <c r="BE205" s="1"/>
      <c r="BF205"/>
    </row>
    <row r="206" spans="2:58" ht="16.5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625"/>
      <c r="I206" s="624"/>
      <c r="J206" s="625"/>
      <c r="K206" s="625"/>
      <c r="L206" s="625"/>
      <c r="M206" s="573"/>
      <c r="N206" s="573"/>
      <c r="O206" s="573"/>
      <c r="P206" s="624"/>
      <c r="Q206" s="625"/>
      <c r="R206" s="624"/>
      <c r="S206" s="624"/>
      <c r="T206" s="68">
        <v>20</v>
      </c>
      <c r="U206" s="68">
        <v>1</v>
      </c>
      <c r="V206" s="87">
        <v>1</v>
      </c>
      <c r="W206" s="244">
        <v>0</v>
      </c>
      <c r="X206" s="244">
        <v>0</v>
      </c>
      <c r="Y206" s="68">
        <v>1</v>
      </c>
      <c r="Z206" s="68">
        <v>1</v>
      </c>
      <c r="AA206" s="601">
        <f t="shared" si="23"/>
        <v>20</v>
      </c>
      <c r="AB206" s="154">
        <v>1</v>
      </c>
      <c r="AC206" s="154">
        <v>1</v>
      </c>
      <c r="AD206" s="154"/>
      <c r="AE206" s="154"/>
      <c r="AF206" s="154"/>
      <c r="AG206" s="154"/>
      <c r="AH206" s="244" t="s">
        <v>305</v>
      </c>
      <c r="AI206" s="68"/>
      <c r="AJ206" s="96">
        <v>1</v>
      </c>
      <c r="AK206" s="344">
        <v>1</v>
      </c>
      <c r="AL206" s="685"/>
      <c r="AM206" s="686"/>
      <c r="AN206" s="697"/>
      <c r="AO206" s="687"/>
      <c r="AP206" s="697"/>
      <c r="AQ206" s="687"/>
      <c r="AR206" s="697"/>
      <c r="AS206" s="688"/>
      <c r="AT206" s="1"/>
      <c r="AY206" s="503"/>
      <c r="BD206"/>
      <c r="BE206" s="1"/>
      <c r="BF206"/>
    </row>
    <row r="207" spans="2:58" ht="16.5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H207" s="477"/>
      <c r="I207" s="629"/>
      <c r="J207" s="630"/>
      <c r="K207" s="630"/>
      <c r="L207" s="630"/>
      <c r="M207" s="631"/>
      <c r="N207" s="631"/>
      <c r="O207" s="631"/>
      <c r="P207" s="629"/>
      <c r="Q207" s="630"/>
      <c r="R207" s="629"/>
      <c r="S207" s="629"/>
      <c r="T207" s="68">
        <v>20</v>
      </c>
      <c r="U207" s="68">
        <v>1</v>
      </c>
      <c r="V207" s="87">
        <v>1</v>
      </c>
      <c r="W207" s="68">
        <v>3</v>
      </c>
      <c r="X207" s="68">
        <v>0</v>
      </c>
      <c r="Y207" s="68">
        <v>1</v>
      </c>
      <c r="Z207" s="68">
        <v>1</v>
      </c>
      <c r="AA207" s="601">
        <f t="shared" si="23"/>
        <v>20</v>
      </c>
      <c r="AB207" s="154">
        <v>1</v>
      </c>
      <c r="AC207" s="154">
        <v>1</v>
      </c>
      <c r="AD207" s="154"/>
      <c r="AE207" s="154"/>
      <c r="AF207" s="154"/>
      <c r="AG207" s="154"/>
      <c r="AH207" s="244" t="s">
        <v>305</v>
      </c>
      <c r="AI207" s="68"/>
      <c r="AJ207" s="96">
        <v>1</v>
      </c>
      <c r="AK207" s="344">
        <v>1</v>
      </c>
      <c r="AL207" s="697"/>
      <c r="AM207" s="686"/>
      <c r="AN207" s="697"/>
      <c r="AO207" s="687"/>
      <c r="AP207" s="697"/>
      <c r="AQ207" s="687"/>
      <c r="AR207" s="697"/>
      <c r="AS207" s="698"/>
    </row>
    <row r="208" spans="2:58" ht="16.5">
      <c r="B208" s="767"/>
      <c r="C208" s="31"/>
      <c r="D208" s="768"/>
      <c r="E208" s="33"/>
      <c r="F208" s="33"/>
      <c r="G208" s="513"/>
      <c r="H208" s="477"/>
      <c r="I208" s="629"/>
      <c r="J208" s="630"/>
      <c r="K208" s="630"/>
      <c r="L208" s="630"/>
      <c r="M208" s="631"/>
      <c r="N208" s="631"/>
      <c r="O208" s="631"/>
      <c r="P208" s="629"/>
      <c r="Q208" s="630"/>
      <c r="R208" s="629"/>
      <c r="S208" s="629"/>
      <c r="T208" s="15"/>
      <c r="U208" s="15"/>
      <c r="V208" s="15"/>
      <c r="W208" s="15"/>
      <c r="X208" s="15"/>
      <c r="Y208" s="15"/>
      <c r="Z208" s="15"/>
      <c r="AA208" s="199"/>
      <c r="AB208" s="199"/>
      <c r="AC208" s="199"/>
      <c r="AD208" s="199"/>
      <c r="AE208" s="199"/>
      <c r="AF208" s="199"/>
      <c r="AG208" s="199"/>
      <c r="AH208" s="248"/>
      <c r="AI208" s="15"/>
      <c r="AJ208" s="451"/>
      <c r="AK208" s="451"/>
      <c r="AL208" s="5"/>
      <c r="AM208" s="375"/>
      <c r="AN208" s="5"/>
      <c r="AO208" s="5"/>
      <c r="AP208" s="5"/>
      <c r="AQ208" s="5"/>
      <c r="AR208" s="5"/>
      <c r="AS208" s="5"/>
    </row>
    <row r="209" spans="2:58" ht="15"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J209" s="675" t="s">
        <v>315</v>
      </c>
      <c r="AK209" s="676"/>
      <c r="AL209" s="658"/>
      <c r="AM209" s="658"/>
      <c r="AN209" s="658"/>
      <c r="AO209" s="658"/>
      <c r="AP209" s="676"/>
      <c r="AQ209" s="676"/>
      <c r="AR209" s="676"/>
      <c r="AS209" s="676"/>
      <c r="AT209" s="1"/>
      <c r="AY209" s="503"/>
      <c r="BD209"/>
      <c r="BE209" s="1"/>
      <c r="BF209"/>
    </row>
    <row r="210" spans="2:58" ht="24" customHeight="1">
      <c r="B210" s="556" t="s">
        <v>97</v>
      </c>
      <c r="M210" s="538"/>
      <c r="N210" s="538"/>
      <c r="O210" s="538"/>
      <c r="T210" s="395"/>
      <c r="U210" s="441"/>
      <c r="V210" s="441"/>
      <c r="W210" s="441"/>
      <c r="X210" s="441"/>
      <c r="Y210" s="441"/>
      <c r="Z210" s="441"/>
      <c r="AS210" s="153"/>
      <c r="AT210" s="1"/>
      <c r="AY210" s="503"/>
      <c r="BD210"/>
      <c r="BE210" s="1"/>
      <c r="BF210"/>
    </row>
    <row r="211" spans="2:58" ht="15">
      <c r="B211" s="135"/>
      <c r="C211" s="3"/>
      <c r="D211" s="3" t="s">
        <v>251</v>
      </c>
      <c r="E211" s="7" t="s">
        <v>238</v>
      </c>
      <c r="F211" s="7" t="s">
        <v>238</v>
      </c>
      <c r="G211" s="9" t="s">
        <v>95</v>
      </c>
      <c r="H211" s="519"/>
      <c r="I211" s="576"/>
      <c r="J211" s="236"/>
      <c r="K211" s="259" t="s">
        <v>298</v>
      </c>
      <c r="L211" s="280"/>
      <c r="M211" s="537"/>
      <c r="N211" s="537" t="s">
        <v>248</v>
      </c>
      <c r="O211" s="537"/>
      <c r="P211" s="563"/>
      <c r="Q211" s="461"/>
      <c r="R211" s="473" t="s">
        <v>276</v>
      </c>
      <c r="S211" s="463"/>
      <c r="T211" s="769"/>
      <c r="U211" s="769" t="s">
        <v>278</v>
      </c>
      <c r="V211" s="769"/>
      <c r="W211" s="563" t="s">
        <v>307</v>
      </c>
      <c r="X211" s="472"/>
      <c r="Y211" s="462" t="s">
        <v>306</v>
      </c>
      <c r="Z211" s="463"/>
      <c r="AA211" s="586" t="s">
        <v>308</v>
      </c>
      <c r="AB211" s="587"/>
      <c r="AC211" s="587"/>
      <c r="AD211" s="563" t="s">
        <v>348</v>
      </c>
      <c r="AE211" s="472"/>
      <c r="AF211" s="462" t="s">
        <v>349</v>
      </c>
      <c r="AG211" s="463"/>
      <c r="AH211" s="147" t="s">
        <v>243</v>
      </c>
      <c r="AI211" s="148" t="s">
        <v>243</v>
      </c>
      <c r="AJ211" s="7" t="s">
        <v>90</v>
      </c>
      <c r="AK211" s="8"/>
      <c r="AL211" s="136"/>
      <c r="AS211" s="153"/>
      <c r="AT211" s="1"/>
      <c r="AY211" s="503"/>
      <c r="BD211"/>
      <c r="BE211" s="1"/>
      <c r="BF211"/>
    </row>
    <row r="212" spans="2:58" ht="15.95" customHeight="1">
      <c r="B212" s="287" t="s">
        <v>99</v>
      </c>
      <c r="C212" s="4" t="s">
        <v>5</v>
      </c>
      <c r="D212" s="4"/>
      <c r="E212" s="194" t="s">
        <v>239</v>
      </c>
      <c r="F212" s="194" t="s">
        <v>240</v>
      </c>
      <c r="G212" s="151" t="s">
        <v>279</v>
      </c>
      <c r="H212" s="520" t="s">
        <v>249</v>
      </c>
      <c r="I212" s="577" t="s">
        <v>250</v>
      </c>
      <c r="J212" s="540" t="s">
        <v>245</v>
      </c>
      <c r="K212" s="540" t="s">
        <v>243</v>
      </c>
      <c r="L212" s="539" t="s">
        <v>244</v>
      </c>
      <c r="M212" s="12" t="s">
        <v>242</v>
      </c>
      <c r="N212" s="12" t="s">
        <v>243</v>
      </c>
      <c r="O212" s="12" t="s">
        <v>244</v>
      </c>
      <c r="P212" s="465" t="s">
        <v>250</v>
      </c>
      <c r="Q212" s="464" t="s">
        <v>245</v>
      </c>
      <c r="R212" s="465" t="s">
        <v>243</v>
      </c>
      <c r="S212" s="466" t="s">
        <v>244</v>
      </c>
      <c r="T212" s="770" t="s">
        <v>249</v>
      </c>
      <c r="U212" s="770" t="s">
        <v>243</v>
      </c>
      <c r="V212" s="770" t="s">
        <v>244</v>
      </c>
      <c r="W212" s="464" t="s">
        <v>250</v>
      </c>
      <c r="X212" s="465" t="s">
        <v>245</v>
      </c>
      <c r="Y212" s="465" t="s">
        <v>243</v>
      </c>
      <c r="Z212" s="466" t="s">
        <v>244</v>
      </c>
      <c r="AA212" s="588" t="s">
        <v>309</v>
      </c>
      <c r="AB212" s="588" t="s">
        <v>243</v>
      </c>
      <c r="AC212" s="588" t="s">
        <v>244</v>
      </c>
      <c r="AD212" s="465" t="s">
        <v>250</v>
      </c>
      <c r="AE212" s="465" t="s">
        <v>245</v>
      </c>
      <c r="AF212" s="465" t="s">
        <v>243</v>
      </c>
      <c r="AG212" s="466" t="s">
        <v>244</v>
      </c>
      <c r="AH212" s="194" t="s">
        <v>101</v>
      </c>
      <c r="AI212" s="194" t="s">
        <v>102</v>
      </c>
      <c r="AJ212" s="10" t="s">
        <v>9</v>
      </c>
      <c r="AK212" s="11" t="s">
        <v>10</v>
      </c>
      <c r="AS212" s="153"/>
      <c r="AT212" s="1"/>
      <c r="AY212" s="503"/>
      <c r="BD212"/>
      <c r="BE212" s="1"/>
      <c r="BF212"/>
    </row>
    <row r="213" spans="2:58" ht="15">
      <c r="B213" s="288">
        <v>1</v>
      </c>
      <c r="C213" s="39">
        <v>1</v>
      </c>
      <c r="D213" s="39" t="s">
        <v>218</v>
      </c>
      <c r="E213" s="195">
        <v>2</v>
      </c>
      <c r="F213" s="195">
        <v>1</v>
      </c>
      <c r="G213" s="559">
        <v>10</v>
      </c>
      <c r="H213" s="121">
        <v>25</v>
      </c>
      <c r="I213" s="456">
        <v>13</v>
      </c>
      <c r="J213" s="442">
        <v>1</v>
      </c>
      <c r="K213" s="442">
        <v>1</v>
      </c>
      <c r="L213" s="442">
        <v>1</v>
      </c>
      <c r="M213" s="145">
        <v>20</v>
      </c>
      <c r="N213" s="145">
        <v>1</v>
      </c>
      <c r="O213" s="145">
        <v>1</v>
      </c>
      <c r="P213" s="456">
        <v>19</v>
      </c>
      <c r="Q213" s="442">
        <v>3</v>
      </c>
      <c r="R213" s="442">
        <v>1</v>
      </c>
      <c r="S213" s="442">
        <v>1</v>
      </c>
      <c r="T213" s="145">
        <v>20</v>
      </c>
      <c r="U213" s="145">
        <v>1</v>
      </c>
      <c r="V213" s="426">
        <v>2</v>
      </c>
      <c r="W213" s="442">
        <v>18</v>
      </c>
      <c r="X213" s="442">
        <v>1</v>
      </c>
      <c r="Y213" s="442">
        <v>1</v>
      </c>
      <c r="Z213" s="442">
        <v>2</v>
      </c>
      <c r="AA213" s="601">
        <v>20</v>
      </c>
      <c r="AB213" s="600">
        <v>1</v>
      </c>
      <c r="AC213" s="600">
        <v>2</v>
      </c>
      <c r="AD213" s="442">
        <v>14</v>
      </c>
      <c r="AE213" s="442">
        <v>1</v>
      </c>
      <c r="AF213" s="442">
        <v>1</v>
      </c>
      <c r="AG213" s="442">
        <v>2</v>
      </c>
      <c r="AH213" s="145"/>
      <c r="AI213" s="145" t="s">
        <v>158</v>
      </c>
      <c r="AJ213" s="122">
        <v>1</v>
      </c>
      <c r="AK213" s="123">
        <v>2</v>
      </c>
      <c r="AS213" s="153"/>
      <c r="AT213" s="1"/>
      <c r="AY213" s="503"/>
      <c r="BD213"/>
      <c r="BE213" s="1"/>
      <c r="BF213"/>
    </row>
    <row r="214" spans="2:58" ht="15">
      <c r="B214" s="301"/>
      <c r="C214" s="128"/>
      <c r="D214" s="128" t="s">
        <v>93</v>
      </c>
      <c r="E214" s="202">
        <v>1.5</v>
      </c>
      <c r="F214" s="202">
        <v>1.5</v>
      </c>
      <c r="G214" s="605">
        <v>10</v>
      </c>
      <c r="H214" s="129">
        <v>25</v>
      </c>
      <c r="I214" s="457">
        <v>10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3</v>
      </c>
      <c r="P214" s="457">
        <v>21</v>
      </c>
      <c r="Q214" s="190">
        <v>1</v>
      </c>
      <c r="R214" s="190">
        <v>1</v>
      </c>
      <c r="S214" s="254">
        <v>2</v>
      </c>
      <c r="T214" s="146">
        <v>20</v>
      </c>
      <c r="U214" s="146">
        <v>1</v>
      </c>
      <c r="V214" s="254">
        <v>2</v>
      </c>
      <c r="W214" s="190">
        <v>16</v>
      </c>
      <c r="X214" s="190">
        <v>0</v>
      </c>
      <c r="Y214" s="190">
        <v>1</v>
      </c>
      <c r="Z214" s="190">
        <v>2</v>
      </c>
      <c r="AA214" s="601">
        <f t="shared" ref="AA214:AA226" si="24">AC214*G214</f>
        <v>20</v>
      </c>
      <c r="AB214" s="601">
        <v>1</v>
      </c>
      <c r="AC214" s="601">
        <v>2</v>
      </c>
      <c r="AD214" s="190">
        <v>14</v>
      </c>
      <c r="AE214" s="190">
        <v>0</v>
      </c>
      <c r="AF214" s="190">
        <v>1</v>
      </c>
      <c r="AG214" s="190">
        <v>2</v>
      </c>
      <c r="AH214" s="146"/>
      <c r="AI214" s="146" t="s">
        <v>158</v>
      </c>
      <c r="AJ214" s="130">
        <v>1</v>
      </c>
      <c r="AK214" s="131">
        <v>2</v>
      </c>
      <c r="AS214" s="153"/>
      <c r="AT214" s="1"/>
      <c r="AY214" s="503"/>
      <c r="BD214"/>
      <c r="BE214" s="1"/>
      <c r="BF214"/>
    </row>
    <row r="215" spans="2:58" ht="15">
      <c r="B215" s="301"/>
      <c r="C215" s="128"/>
      <c r="D215" s="128" t="s">
        <v>198</v>
      </c>
      <c r="E215" s="202">
        <v>1.5</v>
      </c>
      <c r="F215" s="202">
        <v>1.5</v>
      </c>
      <c r="G215" s="87">
        <v>12</v>
      </c>
      <c r="H215" s="129">
        <v>25</v>
      </c>
      <c r="I215" s="457">
        <v>8</v>
      </c>
      <c r="J215" s="190">
        <v>0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457">
        <v>20</v>
      </c>
      <c r="Q215" s="190">
        <v>1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16</v>
      </c>
      <c r="X215" s="190">
        <v>0</v>
      </c>
      <c r="Y215" s="190">
        <v>1</v>
      </c>
      <c r="Z215" s="190">
        <v>2</v>
      </c>
      <c r="AA215" s="601">
        <f t="shared" si="24"/>
        <v>24</v>
      </c>
      <c r="AB215" s="601">
        <v>1</v>
      </c>
      <c r="AC215" s="601">
        <v>2</v>
      </c>
      <c r="AD215" s="190">
        <v>16</v>
      </c>
      <c r="AE215" s="190">
        <v>0</v>
      </c>
      <c r="AF215" s="190">
        <v>1</v>
      </c>
      <c r="AG215" s="190">
        <v>2</v>
      </c>
      <c r="AH215" s="146"/>
      <c r="AI215" s="146" t="s">
        <v>158</v>
      </c>
      <c r="AJ215" s="130">
        <v>1</v>
      </c>
      <c r="AK215" s="131">
        <v>2</v>
      </c>
      <c r="AS215" s="153"/>
      <c r="AT215" s="1"/>
      <c r="AY215" s="503"/>
      <c r="BD215"/>
      <c r="BE215" s="1"/>
      <c r="BF215"/>
    </row>
    <row r="216" spans="2:58" ht="15">
      <c r="B216" s="301"/>
      <c r="C216" s="128"/>
      <c r="D216" s="128" t="s">
        <v>219</v>
      </c>
      <c r="E216" s="202">
        <v>1</v>
      </c>
      <c r="F216" s="202">
        <v>2</v>
      </c>
      <c r="G216" s="87">
        <v>12</v>
      </c>
      <c r="H216" s="129">
        <v>25</v>
      </c>
      <c r="I216" s="457">
        <v>11</v>
      </c>
      <c r="J216" s="190">
        <v>2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457">
        <v>19</v>
      </c>
      <c r="Q216" s="190">
        <v>2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18</v>
      </c>
      <c r="X216" s="190">
        <v>0</v>
      </c>
      <c r="Y216" s="190">
        <v>1</v>
      </c>
      <c r="Z216" s="190">
        <v>2</v>
      </c>
      <c r="AA216" s="601">
        <f t="shared" si="24"/>
        <v>24</v>
      </c>
      <c r="AB216" s="601">
        <v>1</v>
      </c>
      <c r="AC216" s="601">
        <v>2</v>
      </c>
      <c r="AD216" s="190">
        <v>14</v>
      </c>
      <c r="AE216" s="190">
        <v>1</v>
      </c>
      <c r="AF216" s="190">
        <v>1</v>
      </c>
      <c r="AG216" s="190">
        <v>2</v>
      </c>
      <c r="AH216" s="146"/>
      <c r="AI216" s="146" t="s">
        <v>158</v>
      </c>
      <c r="AJ216" s="130">
        <v>1</v>
      </c>
      <c r="AK216" s="131">
        <v>2</v>
      </c>
      <c r="AS216" s="153"/>
      <c r="AT216" s="1"/>
      <c r="AY216" s="503"/>
      <c r="BD216"/>
      <c r="BE216" s="1"/>
      <c r="BF216"/>
    </row>
    <row r="217" spans="2:58" ht="15">
      <c r="B217" s="301"/>
      <c r="C217" s="128"/>
      <c r="D217" s="128" t="s">
        <v>220</v>
      </c>
      <c r="E217" s="202">
        <v>1.5</v>
      </c>
      <c r="F217" s="202">
        <v>1.5</v>
      </c>
      <c r="G217" s="87">
        <v>12</v>
      </c>
      <c r="H217" s="129">
        <v>25</v>
      </c>
      <c r="I217" s="457">
        <v>6</v>
      </c>
      <c r="J217" s="190">
        <v>0</v>
      </c>
      <c r="K217" s="190">
        <v>1</v>
      </c>
      <c r="L217" s="190">
        <v>1</v>
      </c>
      <c r="M217" s="146">
        <v>20</v>
      </c>
      <c r="N217" s="146">
        <v>1</v>
      </c>
      <c r="O217" s="146">
        <v>2</v>
      </c>
      <c r="P217" s="457">
        <v>22</v>
      </c>
      <c r="Q217" s="190">
        <v>0</v>
      </c>
      <c r="R217" s="190">
        <v>1</v>
      </c>
      <c r="S217" s="190">
        <v>2</v>
      </c>
      <c r="T217" s="146">
        <v>20</v>
      </c>
      <c r="U217" s="146">
        <v>1</v>
      </c>
      <c r="V217" s="146">
        <v>2</v>
      </c>
      <c r="W217" s="190">
        <v>16</v>
      </c>
      <c r="X217" s="190">
        <v>0</v>
      </c>
      <c r="Y217" s="190">
        <v>1</v>
      </c>
      <c r="Z217" s="190">
        <v>2</v>
      </c>
      <c r="AA217" s="601">
        <f t="shared" si="24"/>
        <v>24</v>
      </c>
      <c r="AB217" s="601">
        <v>1</v>
      </c>
      <c r="AC217" s="601">
        <v>2</v>
      </c>
      <c r="AD217" s="190">
        <v>18</v>
      </c>
      <c r="AE217" s="190">
        <v>1</v>
      </c>
      <c r="AF217" s="190">
        <v>1</v>
      </c>
      <c r="AG217" s="190">
        <v>2</v>
      </c>
      <c r="AH217" s="146"/>
      <c r="AI217" s="146" t="s">
        <v>158</v>
      </c>
      <c r="AJ217" s="130">
        <v>1</v>
      </c>
      <c r="AK217" s="131">
        <v>2</v>
      </c>
      <c r="AS217" s="153"/>
      <c r="AT217" s="1"/>
      <c r="AY217" s="503"/>
      <c r="BD217"/>
      <c r="BE217" s="1"/>
      <c r="BF217"/>
    </row>
    <row r="218" spans="2:58" ht="15">
      <c r="B218" s="301"/>
      <c r="C218" s="128"/>
      <c r="D218" s="128" t="s">
        <v>221</v>
      </c>
      <c r="E218" s="202">
        <v>2</v>
      </c>
      <c r="F218" s="202">
        <v>1</v>
      </c>
      <c r="G218" s="471">
        <v>20</v>
      </c>
      <c r="H218" s="129">
        <v>12</v>
      </c>
      <c r="I218" s="457">
        <v>10</v>
      </c>
      <c r="J218" s="190">
        <v>3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457">
        <v>11</v>
      </c>
      <c r="Q218" s="190">
        <v>2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11</v>
      </c>
      <c r="X218" s="190">
        <v>0</v>
      </c>
      <c r="Y218" s="190">
        <v>1</v>
      </c>
      <c r="Z218" s="190">
        <v>1</v>
      </c>
      <c r="AA218" s="601">
        <f t="shared" si="24"/>
        <v>20</v>
      </c>
      <c r="AB218" s="601">
        <v>1</v>
      </c>
      <c r="AC218" s="601">
        <v>1</v>
      </c>
      <c r="AD218" s="190">
        <v>7</v>
      </c>
      <c r="AE218" s="190">
        <v>0</v>
      </c>
      <c r="AF218" s="190">
        <v>1</v>
      </c>
      <c r="AG218" s="190">
        <v>1</v>
      </c>
      <c r="AH218" s="146"/>
      <c r="AI218" s="146" t="s">
        <v>158</v>
      </c>
      <c r="AJ218" s="130">
        <v>1</v>
      </c>
      <c r="AK218" s="131">
        <v>1</v>
      </c>
      <c r="AS218" s="153"/>
      <c r="AT218" s="1"/>
      <c r="AY218" s="503"/>
      <c r="BD218"/>
      <c r="BE218" s="1"/>
      <c r="BF218"/>
    </row>
    <row r="219" spans="2:58" ht="15">
      <c r="B219" s="301"/>
      <c r="C219" s="128"/>
      <c r="D219" s="128" t="s">
        <v>222</v>
      </c>
      <c r="E219" s="202">
        <v>2</v>
      </c>
      <c r="F219" s="202">
        <v>1</v>
      </c>
      <c r="G219" s="471">
        <v>20</v>
      </c>
      <c r="H219" s="129">
        <v>12</v>
      </c>
      <c r="I219" s="457">
        <v>6</v>
      </c>
      <c r="J219" s="190">
        <v>0</v>
      </c>
      <c r="K219" s="190">
        <v>1</v>
      </c>
      <c r="L219" s="190">
        <v>1</v>
      </c>
      <c r="M219" s="146">
        <v>20</v>
      </c>
      <c r="N219" s="146">
        <v>1</v>
      </c>
      <c r="O219" s="146">
        <v>1</v>
      </c>
      <c r="P219" s="457">
        <v>7</v>
      </c>
      <c r="Q219" s="190">
        <v>0</v>
      </c>
      <c r="R219" s="190">
        <v>1</v>
      </c>
      <c r="S219" s="190">
        <v>1</v>
      </c>
      <c r="T219" s="146">
        <v>20</v>
      </c>
      <c r="U219" s="146">
        <v>1</v>
      </c>
      <c r="V219" s="146">
        <v>1</v>
      </c>
      <c r="W219" s="190">
        <v>4</v>
      </c>
      <c r="X219" s="190">
        <v>0</v>
      </c>
      <c r="Y219" s="190">
        <v>1</v>
      </c>
      <c r="Z219" s="190">
        <v>1</v>
      </c>
      <c r="AA219" s="601">
        <f t="shared" si="24"/>
        <v>20</v>
      </c>
      <c r="AB219" s="601">
        <v>1</v>
      </c>
      <c r="AC219" s="601">
        <v>1</v>
      </c>
      <c r="AD219" s="190">
        <v>7</v>
      </c>
      <c r="AE219" s="190">
        <v>0</v>
      </c>
      <c r="AF219" s="190">
        <v>1</v>
      </c>
      <c r="AG219" s="190">
        <v>1</v>
      </c>
      <c r="AH219" s="146"/>
      <c r="AI219" s="146" t="s">
        <v>158</v>
      </c>
      <c r="AJ219" s="130">
        <v>1</v>
      </c>
      <c r="AK219" s="131">
        <v>1</v>
      </c>
      <c r="AS219" s="153"/>
      <c r="AT219" s="1"/>
      <c r="AY219" s="503"/>
      <c r="BD219"/>
      <c r="BE219" s="1"/>
      <c r="BF219"/>
    </row>
    <row r="220" spans="2:58">
      <c r="B220" s="290"/>
      <c r="C220" s="52"/>
      <c r="D220" s="53"/>
      <c r="E220" s="196"/>
      <c r="F220" s="196"/>
      <c r="G220" s="87"/>
      <c r="H220" s="124"/>
      <c r="I220" s="458"/>
      <c r="J220" s="443"/>
      <c r="K220" s="443"/>
      <c r="L220" s="443"/>
      <c r="M220" s="124"/>
      <c r="N220" s="124"/>
      <c r="O220" s="124"/>
      <c r="P220" s="458"/>
      <c r="Q220" s="443"/>
      <c r="R220" s="443"/>
      <c r="S220" s="443"/>
      <c r="T220" s="124"/>
      <c r="U220" s="124"/>
      <c r="V220" s="124"/>
      <c r="W220" s="443"/>
      <c r="X220" s="443"/>
      <c r="Y220" s="443"/>
      <c r="Z220" s="443"/>
      <c r="AA220" s="602"/>
      <c r="AB220" s="602"/>
      <c r="AC220" s="602"/>
      <c r="AD220" s="443"/>
      <c r="AE220" s="443"/>
      <c r="AF220" s="443"/>
      <c r="AG220" s="443"/>
      <c r="AH220" s="306"/>
      <c r="AI220" s="306"/>
      <c r="AJ220" s="125"/>
      <c r="AK220" s="125"/>
      <c r="AS220" s="153"/>
      <c r="AT220" s="1"/>
      <c r="AY220" s="503"/>
      <c r="BD220"/>
      <c r="BE220" s="1"/>
      <c r="BF220"/>
    </row>
    <row r="221" spans="2:58" ht="15">
      <c r="B221" s="291">
        <v>2</v>
      </c>
      <c r="C221" s="56">
        <v>2</v>
      </c>
      <c r="D221" s="56" t="s">
        <v>223</v>
      </c>
      <c r="E221" s="76">
        <v>1</v>
      </c>
      <c r="F221" s="76">
        <v>2</v>
      </c>
      <c r="G221" s="87">
        <v>12</v>
      </c>
      <c r="H221" s="87">
        <v>24</v>
      </c>
      <c r="I221" s="96">
        <v>9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96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68">
        <v>14</v>
      </c>
      <c r="X221" s="68">
        <v>0</v>
      </c>
      <c r="Y221" s="68">
        <v>1</v>
      </c>
      <c r="Z221" s="68">
        <v>2</v>
      </c>
      <c r="AA221" s="601">
        <f t="shared" si="24"/>
        <v>24</v>
      </c>
      <c r="AB221" s="154">
        <v>1</v>
      </c>
      <c r="AC221" s="154">
        <v>2</v>
      </c>
      <c r="AD221" s="80"/>
      <c r="AE221" s="80"/>
      <c r="AF221" s="80"/>
      <c r="AG221" s="80"/>
      <c r="AH221" s="80"/>
      <c r="AI221" s="80" t="s">
        <v>159</v>
      </c>
      <c r="AJ221" s="96">
        <v>1</v>
      </c>
      <c r="AK221" s="97">
        <v>2</v>
      </c>
      <c r="AS221" s="153"/>
      <c r="AT221" s="1"/>
      <c r="AY221" s="503"/>
      <c r="BD221"/>
      <c r="BE221" s="1"/>
      <c r="BF221"/>
    </row>
    <row r="222" spans="2:58" ht="15">
      <c r="B222" s="291"/>
      <c r="C222" s="56"/>
      <c r="D222" s="56" t="s">
        <v>224</v>
      </c>
      <c r="E222" s="76">
        <v>1.5</v>
      </c>
      <c r="F222" s="76">
        <v>1.5</v>
      </c>
      <c r="G222" s="87">
        <v>12</v>
      </c>
      <c r="H222" s="87">
        <v>24</v>
      </c>
      <c r="I222" s="96">
        <v>8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96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68">
        <v>14</v>
      </c>
      <c r="X222" s="68">
        <v>0</v>
      </c>
      <c r="Y222" s="68">
        <v>1</v>
      </c>
      <c r="Z222" s="68">
        <v>2</v>
      </c>
      <c r="AA222" s="601">
        <f t="shared" si="24"/>
        <v>24</v>
      </c>
      <c r="AB222" s="154">
        <v>1</v>
      </c>
      <c r="AC222" s="154">
        <v>2</v>
      </c>
      <c r="AD222" s="80"/>
      <c r="AE222" s="80"/>
      <c r="AF222" s="80"/>
      <c r="AG222" s="80"/>
      <c r="AH222" s="80"/>
      <c r="AI222" s="80" t="s">
        <v>159</v>
      </c>
      <c r="AJ222" s="96">
        <v>1</v>
      </c>
      <c r="AK222" s="97">
        <v>2</v>
      </c>
      <c r="AS222" s="153"/>
      <c r="AT222" s="1"/>
      <c r="AY222" s="503"/>
      <c r="BD222"/>
      <c r="BE222" s="1"/>
      <c r="BF222"/>
    </row>
    <row r="223" spans="2:58" ht="15">
      <c r="B223" s="291"/>
      <c r="C223" s="56"/>
      <c r="D223" s="56" t="s">
        <v>60</v>
      </c>
      <c r="E223" s="76">
        <v>1.5</v>
      </c>
      <c r="F223" s="76">
        <v>1.5</v>
      </c>
      <c r="G223" s="87">
        <v>12</v>
      </c>
      <c r="H223" s="87">
        <v>24</v>
      </c>
      <c r="I223" s="96">
        <v>10</v>
      </c>
      <c r="J223" s="80">
        <v>0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96">
        <v>19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68">
        <v>16</v>
      </c>
      <c r="X223" s="68">
        <v>2</v>
      </c>
      <c r="Y223" s="68">
        <v>1</v>
      </c>
      <c r="Z223" s="68">
        <v>2</v>
      </c>
      <c r="AA223" s="601">
        <f t="shared" si="24"/>
        <v>24</v>
      </c>
      <c r="AB223" s="154">
        <v>1</v>
      </c>
      <c r="AC223" s="154">
        <v>2</v>
      </c>
      <c r="AD223" s="80"/>
      <c r="AE223" s="80"/>
      <c r="AF223" s="80"/>
      <c r="AG223" s="80"/>
      <c r="AH223" s="80"/>
      <c r="AI223" s="80" t="s">
        <v>159</v>
      </c>
      <c r="AJ223" s="96">
        <v>1</v>
      </c>
      <c r="AK223" s="97">
        <v>2</v>
      </c>
      <c r="AS223" s="153"/>
      <c r="AT223" s="1"/>
      <c r="AY223" s="503"/>
      <c r="BD223"/>
      <c r="BE223" s="1"/>
      <c r="BF223"/>
    </row>
    <row r="224" spans="2:58" ht="15">
      <c r="B224" s="291"/>
      <c r="C224" s="56"/>
      <c r="D224" s="56" t="s">
        <v>225</v>
      </c>
      <c r="E224" s="76">
        <v>1</v>
      </c>
      <c r="F224" s="76">
        <v>2</v>
      </c>
      <c r="G224" s="87">
        <v>12</v>
      </c>
      <c r="H224" s="87">
        <v>24</v>
      </c>
      <c r="I224" s="96">
        <v>10</v>
      </c>
      <c r="J224" s="80">
        <v>1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96">
        <v>17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68">
        <v>16</v>
      </c>
      <c r="X224" s="68">
        <v>0</v>
      </c>
      <c r="Y224" s="68">
        <v>1</v>
      </c>
      <c r="Z224" s="68">
        <v>2</v>
      </c>
      <c r="AA224" s="601">
        <f t="shared" si="24"/>
        <v>24</v>
      </c>
      <c r="AB224" s="154">
        <v>1</v>
      </c>
      <c r="AC224" s="154">
        <v>2</v>
      </c>
      <c r="AD224" s="80"/>
      <c r="AE224" s="80"/>
      <c r="AF224" s="80"/>
      <c r="AG224" s="80"/>
      <c r="AH224" s="80"/>
      <c r="AI224" s="80" t="s">
        <v>159</v>
      </c>
      <c r="AJ224" s="96">
        <v>1</v>
      </c>
      <c r="AK224" s="97">
        <v>2</v>
      </c>
      <c r="AS224" s="153"/>
      <c r="AT224" s="1"/>
      <c r="AY224" s="503"/>
      <c r="BD224"/>
      <c r="BE224" s="1"/>
      <c r="BF224"/>
    </row>
    <row r="225" spans="2:58" ht="15">
      <c r="B225" s="291"/>
      <c r="C225" s="56"/>
      <c r="D225" s="56" t="s">
        <v>199</v>
      </c>
      <c r="E225" s="76">
        <v>1.5</v>
      </c>
      <c r="F225" s="76">
        <v>1.5</v>
      </c>
      <c r="G225" s="87">
        <v>12</v>
      </c>
      <c r="H225" s="87">
        <v>24</v>
      </c>
      <c r="I225" s="96">
        <v>11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96">
        <v>15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68">
        <v>17</v>
      </c>
      <c r="X225" s="68">
        <v>1</v>
      </c>
      <c r="Y225" s="68">
        <v>1</v>
      </c>
      <c r="Z225" s="68">
        <v>2</v>
      </c>
      <c r="AA225" s="601">
        <f t="shared" si="24"/>
        <v>24</v>
      </c>
      <c r="AB225" s="154">
        <v>1</v>
      </c>
      <c r="AC225" s="154">
        <v>2</v>
      </c>
      <c r="AD225" s="80"/>
      <c r="AE225" s="80"/>
      <c r="AF225" s="80"/>
      <c r="AG225" s="80"/>
      <c r="AH225" s="80"/>
      <c r="AI225" s="80" t="s">
        <v>159</v>
      </c>
      <c r="AJ225" s="96">
        <v>1</v>
      </c>
      <c r="AK225" s="97">
        <v>2</v>
      </c>
      <c r="AS225" s="153"/>
      <c r="AT225" s="1"/>
      <c r="AY225" s="503"/>
      <c r="BD225"/>
      <c r="BE225" s="1"/>
      <c r="BF225"/>
    </row>
    <row r="226" spans="2:58" ht="15">
      <c r="B226" s="291"/>
      <c r="C226" s="56"/>
      <c r="D226" s="56" t="s">
        <v>226</v>
      </c>
      <c r="E226" s="76">
        <v>2</v>
      </c>
      <c r="F226" s="76">
        <v>1</v>
      </c>
      <c r="G226" s="87">
        <v>12</v>
      </c>
      <c r="H226" s="87">
        <v>24</v>
      </c>
      <c r="I226" s="96">
        <v>9</v>
      </c>
      <c r="J226" s="80">
        <v>0</v>
      </c>
      <c r="K226" s="80">
        <v>1</v>
      </c>
      <c r="L226" s="80">
        <v>2</v>
      </c>
      <c r="M226" s="68">
        <v>20</v>
      </c>
      <c r="N226" s="68">
        <v>1</v>
      </c>
      <c r="O226" s="68">
        <v>2</v>
      </c>
      <c r="P226" s="96">
        <v>17</v>
      </c>
      <c r="Q226" s="80">
        <v>0</v>
      </c>
      <c r="R226" s="80">
        <v>1</v>
      </c>
      <c r="S226" s="80">
        <v>2</v>
      </c>
      <c r="T226" s="68">
        <v>20</v>
      </c>
      <c r="U226" s="68">
        <v>1</v>
      </c>
      <c r="V226" s="68">
        <v>2</v>
      </c>
      <c r="W226" s="68">
        <v>17</v>
      </c>
      <c r="X226" s="68">
        <v>0</v>
      </c>
      <c r="Y226" s="68">
        <v>1</v>
      </c>
      <c r="Z226" s="68">
        <v>2</v>
      </c>
      <c r="AA226" s="601">
        <f t="shared" si="24"/>
        <v>24</v>
      </c>
      <c r="AB226" s="154">
        <v>1</v>
      </c>
      <c r="AC226" s="154">
        <v>2</v>
      </c>
      <c r="AD226" s="80"/>
      <c r="AE226" s="80"/>
      <c r="AF226" s="80"/>
      <c r="AG226" s="80"/>
      <c r="AH226" s="80"/>
      <c r="AI226" s="80" t="s">
        <v>159</v>
      </c>
      <c r="AJ226" s="96">
        <v>1</v>
      </c>
      <c r="AK226" s="97">
        <v>2</v>
      </c>
      <c r="AS226" s="153"/>
      <c r="AT226" s="1"/>
      <c r="AY226" s="503"/>
      <c r="BD226"/>
      <c r="BE226" s="1"/>
      <c r="BF226"/>
    </row>
    <row r="227" spans="2:58">
      <c r="B227" s="290"/>
      <c r="C227" s="52"/>
      <c r="D227" s="53"/>
      <c r="E227" s="196"/>
      <c r="F227" s="196"/>
      <c r="G227" s="95"/>
      <c r="H227" s="124"/>
      <c r="I227" s="458"/>
      <c r="J227" s="443"/>
      <c r="K227" s="443"/>
      <c r="L227" s="443"/>
      <c r="M227" s="124"/>
      <c r="N227" s="124"/>
      <c r="O227" s="124"/>
      <c r="P227" s="458"/>
      <c r="Q227" s="443"/>
      <c r="R227" s="443"/>
      <c r="S227" s="443"/>
      <c r="T227" s="124"/>
      <c r="U227" s="124"/>
      <c r="V227" s="124"/>
      <c r="W227" s="443"/>
      <c r="X227" s="443"/>
      <c r="Y227" s="443"/>
      <c r="Z227" s="443"/>
      <c r="AA227" s="602"/>
      <c r="AB227" s="602"/>
      <c r="AC227" s="602"/>
      <c r="AD227" s="443"/>
      <c r="AE227" s="443"/>
      <c r="AF227" s="443"/>
      <c r="AG227" s="443"/>
      <c r="AH227" s="306"/>
      <c r="AI227" s="306"/>
      <c r="AJ227" s="125"/>
      <c r="AK227" s="125"/>
      <c r="AS227" s="153"/>
      <c r="AT227" s="1"/>
      <c r="AY227" s="503"/>
      <c r="BD227"/>
      <c r="BE227" s="1"/>
      <c r="BF227"/>
    </row>
    <row r="228" spans="2:58" ht="15">
      <c r="B228" s="289">
        <v>3</v>
      </c>
      <c r="C228" s="46">
        <v>1</v>
      </c>
      <c r="D228" s="46" t="s">
        <v>227</v>
      </c>
      <c r="E228" s="98">
        <v>3</v>
      </c>
      <c r="F228" s="98">
        <v>1</v>
      </c>
      <c r="G228" s="87">
        <v>12</v>
      </c>
      <c r="H228" s="87">
        <v>24</v>
      </c>
      <c r="I228" s="96">
        <v>7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96">
        <v>4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10</v>
      </c>
      <c r="X228" s="80">
        <v>0</v>
      </c>
      <c r="Y228" s="80">
        <v>1</v>
      </c>
      <c r="Z228" s="80">
        <v>1</v>
      </c>
      <c r="AA228" s="601">
        <f t="shared" ref="AA228:AA233" si="25">AC228*G228</f>
        <v>12</v>
      </c>
      <c r="AB228" s="154">
        <v>1</v>
      </c>
      <c r="AC228" s="154">
        <v>1</v>
      </c>
      <c r="AD228" s="80">
        <v>12</v>
      </c>
      <c r="AE228" s="80">
        <v>0</v>
      </c>
      <c r="AF228" s="80">
        <v>1</v>
      </c>
      <c r="AG228" s="80">
        <v>1</v>
      </c>
      <c r="AH228" s="68"/>
      <c r="AI228" s="68" t="s">
        <v>157</v>
      </c>
      <c r="AJ228" s="89">
        <v>1</v>
      </c>
      <c r="AK228" s="90">
        <v>1</v>
      </c>
      <c r="AS228" s="153"/>
      <c r="AT228" s="1"/>
      <c r="AY228" s="503"/>
      <c r="BD228"/>
      <c r="BE228" s="1"/>
      <c r="BF228"/>
    </row>
    <row r="229" spans="2:58" ht="15">
      <c r="B229" s="289"/>
      <c r="C229" s="46"/>
      <c r="D229" s="46" t="s">
        <v>228</v>
      </c>
      <c r="E229" s="98">
        <v>2</v>
      </c>
      <c r="F229" s="98">
        <v>2</v>
      </c>
      <c r="G229" s="87">
        <v>12</v>
      </c>
      <c r="H229" s="87">
        <v>24</v>
      </c>
      <c r="I229" s="96">
        <v>9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96">
        <v>2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8</v>
      </c>
      <c r="X229" s="80">
        <v>0</v>
      </c>
      <c r="Y229" s="80">
        <v>1</v>
      </c>
      <c r="Z229" s="80">
        <v>1</v>
      </c>
      <c r="AA229" s="601">
        <f t="shared" si="25"/>
        <v>12</v>
      </c>
      <c r="AB229" s="154">
        <v>1</v>
      </c>
      <c r="AC229" s="154">
        <v>1</v>
      </c>
      <c r="AD229" s="80">
        <v>8</v>
      </c>
      <c r="AE229" s="80">
        <v>0</v>
      </c>
      <c r="AF229" s="80">
        <v>1</v>
      </c>
      <c r="AG229" s="80">
        <v>1</v>
      </c>
      <c r="AH229" s="68"/>
      <c r="AI229" s="68" t="s">
        <v>157</v>
      </c>
      <c r="AJ229" s="89">
        <v>1</v>
      </c>
      <c r="AK229" s="90">
        <v>1</v>
      </c>
      <c r="AS229" s="153"/>
      <c r="AT229" s="1"/>
      <c r="AY229" s="503"/>
      <c r="BD229"/>
      <c r="BE229" s="1"/>
      <c r="BF229"/>
    </row>
    <row r="230" spans="2:58" ht="15">
      <c r="B230" s="289"/>
      <c r="C230" s="46"/>
      <c r="D230" s="46" t="s">
        <v>230</v>
      </c>
      <c r="E230" s="98">
        <v>3</v>
      </c>
      <c r="F230" s="98">
        <v>1</v>
      </c>
      <c r="G230" s="87">
        <v>12</v>
      </c>
      <c r="H230" s="87">
        <v>24</v>
      </c>
      <c r="I230" s="96">
        <v>7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96">
        <v>1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5</v>
      </c>
      <c r="X230" s="80">
        <v>0</v>
      </c>
      <c r="Y230" s="80">
        <v>1</v>
      </c>
      <c r="Z230" s="80">
        <v>1</v>
      </c>
      <c r="AA230" s="601">
        <f t="shared" si="25"/>
        <v>12</v>
      </c>
      <c r="AB230" s="154">
        <v>1</v>
      </c>
      <c r="AC230" s="154">
        <v>1</v>
      </c>
      <c r="AD230" s="80">
        <v>4</v>
      </c>
      <c r="AE230" s="80">
        <v>0</v>
      </c>
      <c r="AF230" s="80">
        <v>1</v>
      </c>
      <c r="AG230" s="80">
        <v>1</v>
      </c>
      <c r="AH230" s="68"/>
      <c r="AI230" s="68" t="s">
        <v>157</v>
      </c>
      <c r="AJ230" s="89">
        <v>1</v>
      </c>
      <c r="AK230" s="90">
        <v>1</v>
      </c>
      <c r="AS230" s="153"/>
      <c r="AT230" s="1"/>
      <c r="AY230" s="503"/>
      <c r="BD230"/>
      <c r="BE230" s="1"/>
      <c r="BF230"/>
    </row>
    <row r="231" spans="2:58" ht="15">
      <c r="B231" s="289"/>
      <c r="C231" s="46"/>
      <c r="D231" s="46" t="s">
        <v>231</v>
      </c>
      <c r="E231" s="98">
        <v>3</v>
      </c>
      <c r="F231" s="98">
        <v>1</v>
      </c>
      <c r="G231" s="87">
        <v>12</v>
      </c>
      <c r="H231" s="87">
        <v>24</v>
      </c>
      <c r="I231" s="96">
        <v>2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96">
        <v>2</v>
      </c>
      <c r="Q231" s="80">
        <v>0</v>
      </c>
      <c r="R231" s="80">
        <v>1</v>
      </c>
      <c r="S231" s="80">
        <v>1</v>
      </c>
      <c r="T231" s="68">
        <v>12</v>
      </c>
      <c r="U231" s="68">
        <v>1</v>
      </c>
      <c r="V231" s="68">
        <v>1</v>
      </c>
      <c r="W231" s="80">
        <v>1</v>
      </c>
      <c r="X231" s="80">
        <v>0</v>
      </c>
      <c r="Y231" s="80">
        <v>1</v>
      </c>
      <c r="Z231" s="80">
        <v>1</v>
      </c>
      <c r="AA231" s="601">
        <f t="shared" si="25"/>
        <v>12</v>
      </c>
      <c r="AB231" s="154">
        <v>1</v>
      </c>
      <c r="AC231" s="154">
        <v>1</v>
      </c>
      <c r="AD231" s="80">
        <v>7</v>
      </c>
      <c r="AE231" s="80">
        <v>0</v>
      </c>
      <c r="AF231" s="80">
        <v>1</v>
      </c>
      <c r="AG231" s="80">
        <v>1</v>
      </c>
      <c r="AH231" s="68"/>
      <c r="AI231" s="68" t="s">
        <v>157</v>
      </c>
      <c r="AJ231" s="89">
        <v>1</v>
      </c>
      <c r="AK231" s="90">
        <v>1</v>
      </c>
      <c r="AS231" s="153"/>
      <c r="AT231" s="1"/>
      <c r="AY231" s="503"/>
      <c r="BD231"/>
      <c r="BE231" s="1"/>
      <c r="BF231"/>
    </row>
    <row r="232" spans="2:58" ht="15">
      <c r="B232" s="289"/>
      <c r="C232" s="46"/>
      <c r="D232" s="46" t="s">
        <v>229</v>
      </c>
      <c r="E232" s="98">
        <v>3</v>
      </c>
      <c r="F232" s="98">
        <v>1</v>
      </c>
      <c r="G232" s="87">
        <v>12</v>
      </c>
      <c r="H232" s="87">
        <v>24</v>
      </c>
      <c r="I232" s="96">
        <v>1</v>
      </c>
      <c r="J232" s="80">
        <v>0</v>
      </c>
      <c r="K232" s="80">
        <v>1</v>
      </c>
      <c r="L232" s="80">
        <v>1</v>
      </c>
      <c r="M232" s="68">
        <v>12</v>
      </c>
      <c r="N232" s="68">
        <v>1</v>
      </c>
      <c r="O232" s="68">
        <v>1</v>
      </c>
      <c r="P232" s="96">
        <v>0</v>
      </c>
      <c r="Q232" s="80">
        <v>0</v>
      </c>
      <c r="R232" s="80">
        <v>0</v>
      </c>
      <c r="S232" s="80">
        <v>0</v>
      </c>
      <c r="T232" s="68">
        <v>12</v>
      </c>
      <c r="U232" s="244">
        <v>0</v>
      </c>
      <c r="V232" s="244">
        <v>0</v>
      </c>
      <c r="W232" s="80">
        <v>0</v>
      </c>
      <c r="X232" s="80">
        <v>0</v>
      </c>
      <c r="Y232" s="80">
        <v>0</v>
      </c>
      <c r="Z232" s="80">
        <v>0</v>
      </c>
      <c r="AA232" s="601">
        <v>0</v>
      </c>
      <c r="AB232" s="154">
        <v>0</v>
      </c>
      <c r="AC232" s="154">
        <v>0</v>
      </c>
      <c r="AD232" s="80">
        <v>0</v>
      </c>
      <c r="AE232" s="80">
        <v>0</v>
      </c>
      <c r="AF232" s="80">
        <v>0</v>
      </c>
      <c r="AG232" s="80">
        <v>0</v>
      </c>
      <c r="AH232" s="68"/>
      <c r="AI232" s="68" t="s">
        <v>157</v>
      </c>
      <c r="AJ232" s="526">
        <v>0</v>
      </c>
      <c r="AK232" s="525">
        <v>0</v>
      </c>
      <c r="AS232" s="153"/>
      <c r="AT232" s="1"/>
      <c r="AY232" s="503"/>
      <c r="BD232"/>
      <c r="BE232" s="1"/>
      <c r="BF232"/>
    </row>
    <row r="233" spans="2:58" s="376" customFormat="1" ht="15">
      <c r="B233" s="294"/>
      <c r="C233" s="103"/>
      <c r="D233" s="46" t="s">
        <v>277</v>
      </c>
      <c r="E233" s="98">
        <v>3</v>
      </c>
      <c r="F233" s="98">
        <v>1</v>
      </c>
      <c r="G233" s="87">
        <v>12</v>
      </c>
      <c r="H233" s="87">
        <v>24</v>
      </c>
      <c r="I233" s="583" t="s">
        <v>241</v>
      </c>
      <c r="J233" s="542" t="s">
        <v>241</v>
      </c>
      <c r="K233" s="542" t="s">
        <v>241</v>
      </c>
      <c r="L233" s="542" t="s">
        <v>241</v>
      </c>
      <c r="M233" s="68">
        <v>12</v>
      </c>
      <c r="N233" s="68">
        <v>1</v>
      </c>
      <c r="O233" s="68">
        <v>1</v>
      </c>
      <c r="P233" s="96">
        <v>7</v>
      </c>
      <c r="Q233" s="80">
        <v>0</v>
      </c>
      <c r="R233" s="80">
        <v>1</v>
      </c>
      <c r="S233" s="80">
        <v>1</v>
      </c>
      <c r="T233" s="68">
        <v>12</v>
      </c>
      <c r="U233" s="68">
        <v>1</v>
      </c>
      <c r="V233" s="68">
        <v>1</v>
      </c>
      <c r="W233" s="80">
        <v>8</v>
      </c>
      <c r="X233" s="80">
        <v>0</v>
      </c>
      <c r="Y233" s="80">
        <v>1</v>
      </c>
      <c r="Z233" s="80">
        <v>1</v>
      </c>
      <c r="AA233" s="601">
        <f t="shared" si="25"/>
        <v>12</v>
      </c>
      <c r="AB233" s="154">
        <v>1</v>
      </c>
      <c r="AC233" s="154">
        <v>1</v>
      </c>
      <c r="AD233" s="80">
        <v>13</v>
      </c>
      <c r="AE233" s="80">
        <v>0</v>
      </c>
      <c r="AF233" s="80">
        <v>1</v>
      </c>
      <c r="AG233" s="80">
        <v>1</v>
      </c>
      <c r="AH233" s="68"/>
      <c r="AI233" s="68" t="s">
        <v>157</v>
      </c>
      <c r="AJ233" s="89">
        <v>1</v>
      </c>
      <c r="AK233" s="90">
        <v>1</v>
      </c>
      <c r="AL233" s="232"/>
      <c r="AM233" s="377"/>
      <c r="AN233" s="232"/>
      <c r="AO233" s="232"/>
      <c r="AP233" s="232"/>
      <c r="AQ233" s="232"/>
      <c r="AR233" s="232"/>
      <c r="AS233" s="377"/>
      <c r="AT233" s="232"/>
      <c r="AU233" s="232"/>
      <c r="AV233" s="232"/>
      <c r="AW233" s="232"/>
      <c r="AX233" s="232"/>
      <c r="AY233" s="214"/>
      <c r="AZ233" s="232"/>
      <c r="BA233" s="232"/>
      <c r="BB233" s="232"/>
      <c r="BC233" s="232"/>
      <c r="BE233" s="232"/>
    </row>
    <row r="234" spans="2:58" ht="15">
      <c r="B234" s="289"/>
      <c r="C234" s="46"/>
      <c r="D234" s="46"/>
      <c r="E234" s="98"/>
      <c r="F234" s="98"/>
      <c r="G234" s="87"/>
      <c r="H234" s="87"/>
      <c r="I234" s="96"/>
      <c r="J234" s="80"/>
      <c r="K234" s="80"/>
      <c r="L234" s="80"/>
      <c r="M234" s="68"/>
      <c r="N234" s="68"/>
      <c r="O234" s="89"/>
      <c r="P234" s="96"/>
      <c r="Q234" s="96"/>
      <c r="R234" s="80"/>
      <c r="S234" s="80"/>
      <c r="T234" s="68"/>
      <c r="U234" s="68"/>
      <c r="V234" s="68"/>
      <c r="W234" s="80"/>
      <c r="X234" s="80"/>
      <c r="Y234" s="80"/>
      <c r="Z234" s="80"/>
      <c r="AA234" s="154"/>
      <c r="AB234" s="154"/>
      <c r="AC234" s="154"/>
      <c r="AD234" s="80"/>
      <c r="AE234" s="80"/>
      <c r="AF234" s="80"/>
      <c r="AG234" s="80"/>
      <c r="AH234" s="68"/>
      <c r="AI234" s="68"/>
      <c r="AJ234" s="89"/>
      <c r="AK234" s="90"/>
      <c r="AS234" s="153"/>
      <c r="AT234" s="1"/>
      <c r="AY234" s="503"/>
      <c r="BD234"/>
      <c r="BE234" s="1"/>
      <c r="BF234"/>
    </row>
    <row r="235" spans="2:58" ht="15">
      <c r="B235" s="289">
        <v>3</v>
      </c>
      <c r="C235" s="46">
        <v>1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21</v>
      </c>
      <c r="I235" s="96">
        <v>12</v>
      </c>
      <c r="J235" s="80">
        <v>1</v>
      </c>
      <c r="K235" s="80">
        <v>1</v>
      </c>
      <c r="L235" s="80"/>
      <c r="M235" s="68">
        <v>10</v>
      </c>
      <c r="N235" s="68"/>
      <c r="O235" s="68"/>
      <c r="P235" s="469"/>
      <c r="Q235" s="412"/>
      <c r="R235" s="80"/>
      <c r="S235" s="80"/>
      <c r="T235" s="68">
        <v>15</v>
      </c>
      <c r="U235" s="68"/>
      <c r="V235" s="68"/>
      <c r="W235" s="80"/>
      <c r="X235" s="80"/>
      <c r="Y235" s="80"/>
      <c r="Z235" s="80"/>
      <c r="AA235" s="154">
        <v>12</v>
      </c>
      <c r="AB235" s="154"/>
      <c r="AC235" s="154"/>
      <c r="AD235" s="80"/>
      <c r="AE235" s="80"/>
      <c r="AF235" s="80"/>
      <c r="AG235" s="80"/>
      <c r="AH235" s="68"/>
      <c r="AI235" s="68" t="s">
        <v>253</v>
      </c>
      <c r="AJ235" s="89">
        <v>15</v>
      </c>
      <c r="AK235" s="90"/>
      <c r="AS235" s="153"/>
      <c r="AT235" s="1"/>
      <c r="AY235" s="503"/>
      <c r="BD235"/>
      <c r="BE235" s="1"/>
      <c r="BF235"/>
    </row>
    <row r="236" spans="2:58" ht="15">
      <c r="B236" s="289">
        <v>3</v>
      </c>
      <c r="C236" s="46">
        <v>2</v>
      </c>
      <c r="D236" s="46" t="s">
        <v>98</v>
      </c>
      <c r="E236" s="206" t="s">
        <v>241</v>
      </c>
      <c r="F236" s="206" t="s">
        <v>241</v>
      </c>
      <c r="G236" s="87">
        <v>1</v>
      </c>
      <c r="H236" s="87">
        <v>0</v>
      </c>
      <c r="I236" s="96">
        <v>1</v>
      </c>
      <c r="J236" s="80">
        <v>1</v>
      </c>
      <c r="K236" s="80">
        <v>1</v>
      </c>
      <c r="L236" s="80"/>
      <c r="M236" s="68">
        <v>0</v>
      </c>
      <c r="N236" s="68"/>
      <c r="O236" s="68"/>
      <c r="P236" s="469"/>
      <c r="Q236" s="412"/>
      <c r="R236" s="80"/>
      <c r="S236" s="80"/>
      <c r="T236" s="68">
        <v>5</v>
      </c>
      <c r="U236" s="68"/>
      <c r="V236" s="68"/>
      <c r="W236" s="80"/>
      <c r="X236" s="80"/>
      <c r="Y236" s="80"/>
      <c r="Z236" s="80"/>
      <c r="AA236" s="154">
        <v>0</v>
      </c>
      <c r="AB236" s="154"/>
      <c r="AC236" s="154"/>
      <c r="AD236" s="80"/>
      <c r="AE236" s="80"/>
      <c r="AF236" s="80"/>
      <c r="AG236" s="80"/>
      <c r="AH236" s="68"/>
      <c r="AI236" s="68" t="s">
        <v>252</v>
      </c>
      <c r="AJ236" s="89">
        <v>5</v>
      </c>
      <c r="AK236" s="90"/>
      <c r="AS236" s="153"/>
      <c r="AT236" s="1"/>
      <c r="BD236"/>
      <c r="BE236" s="1"/>
      <c r="BF236"/>
    </row>
    <row r="237" spans="2:58">
      <c r="E237" s="572"/>
      <c r="F237" s="572"/>
      <c r="M237" s="538"/>
      <c r="N237" s="538"/>
      <c r="O237" s="538"/>
    </row>
    <row r="238" spans="2:58" ht="18">
      <c r="B238" s="556" t="s">
        <v>285</v>
      </c>
      <c r="M238" s="538"/>
      <c r="N238" s="538"/>
      <c r="O238" s="538"/>
    </row>
    <row r="239" spans="2:58" ht="15">
      <c r="B239" s="135"/>
      <c r="C239" s="3"/>
      <c r="D239" s="3" t="s">
        <v>251</v>
      </c>
      <c r="E239" s="7" t="s">
        <v>238</v>
      </c>
      <c r="F239" s="7" t="s">
        <v>238</v>
      </c>
      <c r="G239" s="9" t="s">
        <v>95</v>
      </c>
      <c r="H239" s="519"/>
      <c r="I239" s="576"/>
      <c r="J239" s="236"/>
      <c r="K239" s="259" t="s">
        <v>298</v>
      </c>
      <c r="L239" s="280"/>
      <c r="M239" s="537"/>
      <c r="N239" s="537" t="s">
        <v>248</v>
      </c>
      <c r="O239" s="537"/>
      <c r="P239" s="563"/>
      <c r="Q239" s="461"/>
      <c r="R239" s="473" t="s">
        <v>276</v>
      </c>
      <c r="S239" s="463"/>
      <c r="T239" s="769"/>
      <c r="U239" s="769" t="s">
        <v>278</v>
      </c>
      <c r="V239" s="769"/>
      <c r="W239" s="460" t="s">
        <v>307</v>
      </c>
      <c r="X239" s="472"/>
      <c r="Y239" s="462" t="s">
        <v>306</v>
      </c>
      <c r="Z239" s="463"/>
      <c r="AA239" s="586" t="s">
        <v>308</v>
      </c>
      <c r="AB239" s="587"/>
      <c r="AC239" s="587"/>
      <c r="AD239" s="563" t="s">
        <v>348</v>
      </c>
      <c r="AE239" s="472"/>
      <c r="AF239" s="462" t="s">
        <v>349</v>
      </c>
      <c r="AG239" s="463"/>
      <c r="AH239" s="147" t="s">
        <v>243</v>
      </c>
      <c r="AI239" s="148" t="s">
        <v>243</v>
      </c>
      <c r="AJ239" s="7" t="s">
        <v>288</v>
      </c>
      <c r="AK239" s="8"/>
    </row>
    <row r="240" spans="2:58" ht="26.25">
      <c r="B240" s="287" t="s">
        <v>99</v>
      </c>
      <c r="C240" s="4" t="s">
        <v>5</v>
      </c>
      <c r="D240" s="4"/>
      <c r="E240" s="194" t="s">
        <v>239</v>
      </c>
      <c r="F240" s="194" t="s">
        <v>240</v>
      </c>
      <c r="G240" s="151" t="s">
        <v>279</v>
      </c>
      <c r="H240" s="520" t="s">
        <v>249</v>
      </c>
      <c r="I240" s="577" t="s">
        <v>250</v>
      </c>
      <c r="J240" s="540" t="s">
        <v>245</v>
      </c>
      <c r="K240" s="540" t="s">
        <v>243</v>
      </c>
      <c r="L240" s="539" t="s">
        <v>244</v>
      </c>
      <c r="M240" s="12" t="s">
        <v>242</v>
      </c>
      <c r="N240" s="12" t="s">
        <v>243</v>
      </c>
      <c r="O240" s="12" t="s">
        <v>244</v>
      </c>
      <c r="P240" s="465" t="s">
        <v>250</v>
      </c>
      <c r="Q240" s="464" t="s">
        <v>245</v>
      </c>
      <c r="R240" s="465" t="s">
        <v>243</v>
      </c>
      <c r="S240" s="466" t="s">
        <v>244</v>
      </c>
      <c r="T240" s="770" t="s">
        <v>249</v>
      </c>
      <c r="U240" s="770" t="s">
        <v>243</v>
      </c>
      <c r="V240" s="770" t="s">
        <v>244</v>
      </c>
      <c r="W240" s="464" t="s">
        <v>250</v>
      </c>
      <c r="X240" s="465" t="s">
        <v>245</v>
      </c>
      <c r="Y240" s="465" t="s">
        <v>243</v>
      </c>
      <c r="Z240" s="466" t="s">
        <v>244</v>
      </c>
      <c r="AA240" s="588" t="s">
        <v>309</v>
      </c>
      <c r="AB240" s="588" t="s">
        <v>243</v>
      </c>
      <c r="AC240" s="588" t="s">
        <v>244</v>
      </c>
      <c r="AD240" s="465" t="s">
        <v>250</v>
      </c>
      <c r="AE240" s="465" t="s">
        <v>245</v>
      </c>
      <c r="AF240" s="465" t="s">
        <v>243</v>
      </c>
      <c r="AG240" s="466" t="s">
        <v>244</v>
      </c>
      <c r="AH240" s="194" t="s">
        <v>101</v>
      </c>
      <c r="AI240" s="194" t="s">
        <v>102</v>
      </c>
      <c r="AJ240" s="10" t="s">
        <v>9</v>
      </c>
      <c r="AK240" s="11" t="s">
        <v>10</v>
      </c>
    </row>
    <row r="241" spans="2:51" ht="15">
      <c r="B241" s="288">
        <v>1</v>
      </c>
      <c r="C241" s="39">
        <v>1</v>
      </c>
      <c r="D241" s="39" t="s">
        <v>289</v>
      </c>
      <c r="E241" s="195">
        <v>3</v>
      </c>
      <c r="F241" s="195">
        <v>0</v>
      </c>
      <c r="G241" s="510" t="s">
        <v>241</v>
      </c>
      <c r="H241" s="121"/>
      <c r="I241" s="456"/>
      <c r="J241" s="442"/>
      <c r="K241" s="442"/>
      <c r="L241" s="442"/>
      <c r="M241" s="145">
        <v>18</v>
      </c>
      <c r="N241" s="145">
        <v>1</v>
      </c>
      <c r="O241" s="145">
        <v>1</v>
      </c>
      <c r="P241" s="456">
        <v>5</v>
      </c>
      <c r="Q241" s="442">
        <v>0</v>
      </c>
      <c r="R241" s="442">
        <v>1</v>
      </c>
      <c r="S241" s="442"/>
      <c r="T241" s="145">
        <v>10</v>
      </c>
      <c r="U241" s="145">
        <v>1</v>
      </c>
      <c r="V241" s="145"/>
      <c r="W241" s="442">
        <v>5</v>
      </c>
      <c r="X241" s="442">
        <v>0</v>
      </c>
      <c r="Y241" s="442">
        <v>1</v>
      </c>
      <c r="Z241" s="442"/>
      <c r="AA241" s="145">
        <v>10</v>
      </c>
      <c r="AB241" s="145">
        <v>1</v>
      </c>
      <c r="AC241" s="600"/>
      <c r="AD241" s="80">
        <v>14</v>
      </c>
      <c r="AE241" s="442">
        <v>0</v>
      </c>
      <c r="AF241" s="442">
        <v>1</v>
      </c>
      <c r="AG241" s="442"/>
      <c r="AH241" s="145"/>
      <c r="AI241" s="145" t="s">
        <v>286</v>
      </c>
      <c r="AJ241" s="122">
        <v>1</v>
      </c>
      <c r="AK241" s="123">
        <v>1</v>
      </c>
    </row>
    <row r="242" spans="2:51" ht="15">
      <c r="B242" s="301"/>
      <c r="C242" s="128"/>
      <c r="D242" s="128" t="s">
        <v>290</v>
      </c>
      <c r="E242" s="202">
        <v>3</v>
      </c>
      <c r="F242" s="202">
        <v>0</v>
      </c>
      <c r="G242" s="511" t="s">
        <v>241</v>
      </c>
      <c r="H242" s="129"/>
      <c r="I242" s="457"/>
      <c r="J242" s="190"/>
      <c r="K242" s="190"/>
      <c r="L242" s="190"/>
      <c r="M242" s="146">
        <v>18</v>
      </c>
      <c r="N242" s="146">
        <v>1</v>
      </c>
      <c r="O242" s="146">
        <v>3</v>
      </c>
      <c r="P242" s="457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>
        <v>5</v>
      </c>
      <c r="X242" s="190">
        <v>0</v>
      </c>
      <c r="Y242" s="190">
        <v>1</v>
      </c>
      <c r="Z242" s="190"/>
      <c r="AA242" s="146">
        <v>10</v>
      </c>
      <c r="AB242" s="146">
        <v>1</v>
      </c>
      <c r="AC242" s="601"/>
      <c r="AD242" s="190">
        <v>10</v>
      </c>
      <c r="AE242" s="190">
        <v>0</v>
      </c>
      <c r="AF242" s="190">
        <v>1</v>
      </c>
      <c r="AG242" s="190"/>
      <c r="AH242" s="146"/>
      <c r="AI242" s="146" t="s">
        <v>286</v>
      </c>
      <c r="AJ242" s="130">
        <v>1</v>
      </c>
      <c r="AK242" s="131">
        <v>1</v>
      </c>
    </row>
    <row r="243" spans="2:51" ht="15">
      <c r="B243" s="301"/>
      <c r="C243" s="128"/>
      <c r="D243" s="128" t="s">
        <v>291</v>
      </c>
      <c r="E243" s="202">
        <v>3</v>
      </c>
      <c r="F243" s="202">
        <v>0</v>
      </c>
      <c r="G243" s="511" t="s">
        <v>241</v>
      </c>
      <c r="H243" s="129"/>
      <c r="I243" s="457"/>
      <c r="J243" s="190"/>
      <c r="K243" s="190"/>
      <c r="L243" s="190"/>
      <c r="M243" s="146">
        <v>18</v>
      </c>
      <c r="N243" s="146">
        <v>1</v>
      </c>
      <c r="O243" s="146">
        <v>2</v>
      </c>
      <c r="P243" s="457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>
        <v>5</v>
      </c>
      <c r="X243" s="190">
        <v>0</v>
      </c>
      <c r="Y243" s="190">
        <v>1</v>
      </c>
      <c r="Z243" s="190"/>
      <c r="AA243" s="146">
        <v>10</v>
      </c>
      <c r="AB243" s="146">
        <v>1</v>
      </c>
      <c r="AC243" s="601"/>
      <c r="AD243" s="190">
        <v>9</v>
      </c>
      <c r="AE243" s="190">
        <v>0</v>
      </c>
      <c r="AF243" s="190">
        <v>1</v>
      </c>
      <c r="AG243" s="190"/>
      <c r="AH243" s="146"/>
      <c r="AI243" s="146" t="s">
        <v>286</v>
      </c>
      <c r="AJ243" s="130">
        <v>1</v>
      </c>
      <c r="AK243" s="131">
        <v>1</v>
      </c>
    </row>
    <row r="244" spans="2:51" ht="15">
      <c r="B244" s="301"/>
      <c r="C244" s="128"/>
      <c r="D244" s="128" t="s">
        <v>292</v>
      </c>
      <c r="E244" s="202">
        <v>3</v>
      </c>
      <c r="F244" s="202">
        <v>0</v>
      </c>
      <c r="G244" s="511" t="s">
        <v>241</v>
      </c>
      <c r="H244" s="129"/>
      <c r="I244" s="457"/>
      <c r="J244" s="190"/>
      <c r="K244" s="190"/>
      <c r="L244" s="190"/>
      <c r="M244" s="146">
        <v>18</v>
      </c>
      <c r="N244" s="146">
        <v>1</v>
      </c>
      <c r="O244" s="146">
        <v>2</v>
      </c>
      <c r="P244" s="457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>
        <v>5</v>
      </c>
      <c r="X244" s="190">
        <v>0</v>
      </c>
      <c r="Y244" s="190">
        <v>1</v>
      </c>
      <c r="Z244" s="190"/>
      <c r="AA244" s="146">
        <v>10</v>
      </c>
      <c r="AB244" s="146">
        <v>1</v>
      </c>
      <c r="AC244" s="601"/>
      <c r="AD244" s="190">
        <v>10</v>
      </c>
      <c r="AE244" s="190">
        <v>0</v>
      </c>
      <c r="AF244" s="190">
        <v>1</v>
      </c>
      <c r="AG244" s="190"/>
      <c r="AH244" s="146"/>
      <c r="AI244" s="146" t="s">
        <v>286</v>
      </c>
      <c r="AJ244" s="130">
        <v>1</v>
      </c>
      <c r="AK244" s="131">
        <v>1</v>
      </c>
    </row>
    <row r="245" spans="2:51" ht="15">
      <c r="B245" s="301"/>
      <c r="C245" s="128"/>
      <c r="D245" s="128" t="s">
        <v>293</v>
      </c>
      <c r="E245" s="202">
        <v>3</v>
      </c>
      <c r="F245" s="202">
        <v>0</v>
      </c>
      <c r="G245" s="511" t="s">
        <v>241</v>
      </c>
      <c r="H245" s="129"/>
      <c r="I245" s="457"/>
      <c r="J245" s="190"/>
      <c r="K245" s="190"/>
      <c r="L245" s="190"/>
      <c r="M245" s="146">
        <v>18</v>
      </c>
      <c r="N245" s="146">
        <v>1</v>
      </c>
      <c r="O245" s="146">
        <v>2</v>
      </c>
      <c r="P245" s="457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>
        <v>5</v>
      </c>
      <c r="X245" s="190">
        <v>0</v>
      </c>
      <c r="Y245" s="190">
        <v>1</v>
      </c>
      <c r="Z245" s="190"/>
      <c r="AA245" s="146">
        <v>10</v>
      </c>
      <c r="AB245" s="146">
        <v>1</v>
      </c>
      <c r="AC245" s="601"/>
      <c r="AD245" s="190">
        <v>10</v>
      </c>
      <c r="AE245" s="190">
        <v>0</v>
      </c>
      <c r="AF245" s="190">
        <v>1</v>
      </c>
      <c r="AG245" s="190"/>
      <c r="AH245" s="146"/>
      <c r="AI245" s="146" t="s">
        <v>286</v>
      </c>
      <c r="AJ245" s="130">
        <v>1</v>
      </c>
      <c r="AK245" s="131">
        <v>1</v>
      </c>
    </row>
    <row r="246" spans="2:51" ht="15">
      <c r="B246" s="301"/>
      <c r="C246" s="128"/>
      <c r="D246" s="128" t="s">
        <v>294</v>
      </c>
      <c r="E246" s="202">
        <v>3</v>
      </c>
      <c r="F246" s="202">
        <v>0</v>
      </c>
      <c r="G246" s="511" t="s">
        <v>241</v>
      </c>
      <c r="H246" s="129"/>
      <c r="I246" s="457"/>
      <c r="J246" s="190"/>
      <c r="K246" s="190"/>
      <c r="L246" s="190"/>
      <c r="M246" s="146">
        <v>18</v>
      </c>
      <c r="N246" s="146">
        <v>1</v>
      </c>
      <c r="O246" s="146">
        <v>1</v>
      </c>
      <c r="P246" s="457">
        <v>5</v>
      </c>
      <c r="Q246" s="190">
        <v>0</v>
      </c>
      <c r="R246" s="190">
        <v>1</v>
      </c>
      <c r="S246" s="190"/>
      <c r="T246" s="146">
        <v>10</v>
      </c>
      <c r="U246" s="146">
        <v>1</v>
      </c>
      <c r="V246" s="146"/>
      <c r="W246" s="190">
        <v>5</v>
      </c>
      <c r="X246" s="190">
        <v>0</v>
      </c>
      <c r="Y246" s="190">
        <v>1</v>
      </c>
      <c r="Z246" s="190"/>
      <c r="AA246" s="146">
        <v>10</v>
      </c>
      <c r="AB246" s="146">
        <v>1</v>
      </c>
      <c r="AC246" s="601"/>
      <c r="AD246" s="190">
        <v>10</v>
      </c>
      <c r="AE246" s="190">
        <v>0</v>
      </c>
      <c r="AF246" s="190">
        <v>1</v>
      </c>
      <c r="AG246" s="190"/>
      <c r="AH246" s="146"/>
      <c r="AI246" s="146" t="s">
        <v>286</v>
      </c>
      <c r="AJ246" s="130">
        <v>1</v>
      </c>
      <c r="AK246" s="131">
        <v>1</v>
      </c>
    </row>
    <row r="247" spans="2:51">
      <c r="B247" s="290"/>
      <c r="C247" s="52"/>
      <c r="D247" s="53"/>
      <c r="E247" s="196"/>
      <c r="F247" s="196"/>
      <c r="G247" s="511"/>
      <c r="H247" s="124"/>
      <c r="I247" s="458"/>
      <c r="J247" s="443"/>
      <c r="K247" s="443"/>
      <c r="L247" s="443"/>
      <c r="M247" s="124"/>
      <c r="N247" s="124"/>
      <c r="O247" s="124"/>
      <c r="P247" s="458"/>
      <c r="Q247" s="443"/>
      <c r="R247" s="443"/>
      <c r="S247" s="443"/>
      <c r="T247" s="124"/>
      <c r="U247" s="124"/>
      <c r="V247" s="124"/>
      <c r="W247" s="443"/>
      <c r="X247" s="443"/>
      <c r="Y247" s="443"/>
      <c r="Z247" s="443"/>
      <c r="AA247" s="124"/>
      <c r="AB247" s="124"/>
      <c r="AC247" s="602"/>
      <c r="AD247" s="443"/>
      <c r="AE247" s="443"/>
      <c r="AF247" s="443"/>
      <c r="AG247" s="443"/>
      <c r="AH247" s="306"/>
      <c r="AI247" s="306"/>
      <c r="AJ247" s="125"/>
      <c r="AK247" s="125"/>
    </row>
    <row r="248" spans="2:51" ht="15">
      <c r="B248" s="291">
        <v>2</v>
      </c>
      <c r="C248" s="56">
        <v>2</v>
      </c>
      <c r="D248" s="56" t="s">
        <v>295</v>
      </c>
      <c r="E248" s="76">
        <v>3</v>
      </c>
      <c r="F248" s="76">
        <v>0</v>
      </c>
      <c r="G248" s="511" t="s">
        <v>241</v>
      </c>
      <c r="H248" s="95"/>
      <c r="I248" s="96"/>
      <c r="J248" s="80"/>
      <c r="K248" s="80"/>
      <c r="L248" s="80"/>
      <c r="M248" s="68">
        <v>18</v>
      </c>
      <c r="N248" s="68">
        <v>1</v>
      </c>
      <c r="O248" s="68">
        <v>2</v>
      </c>
      <c r="P248" s="96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>
        <v>5</v>
      </c>
      <c r="X248" s="80">
        <v>0</v>
      </c>
      <c r="Y248" s="80">
        <v>1</v>
      </c>
      <c r="Z248" s="80"/>
      <c r="AA248" s="68">
        <v>10</v>
      </c>
      <c r="AB248" s="68">
        <v>1</v>
      </c>
      <c r="AC248" s="154"/>
      <c r="AD248" s="80">
        <v>13</v>
      </c>
      <c r="AE248" s="80">
        <v>0</v>
      </c>
      <c r="AF248" s="80">
        <v>1</v>
      </c>
      <c r="AG248" s="80"/>
      <c r="AH248" s="80"/>
      <c r="AI248" s="80" t="s">
        <v>287</v>
      </c>
      <c r="AJ248" s="96">
        <v>1</v>
      </c>
      <c r="AK248" s="97">
        <v>1</v>
      </c>
    </row>
    <row r="249" spans="2:51" ht="15">
      <c r="B249" s="291"/>
      <c r="C249" s="56"/>
      <c r="D249" s="56" t="s">
        <v>296</v>
      </c>
      <c r="E249" s="76">
        <v>3</v>
      </c>
      <c r="F249" s="76">
        <v>0</v>
      </c>
      <c r="G249" s="511" t="s">
        <v>241</v>
      </c>
      <c r="H249" s="95"/>
      <c r="I249" s="96"/>
      <c r="J249" s="80"/>
      <c r="K249" s="80"/>
      <c r="L249" s="80"/>
      <c r="M249" s="68">
        <v>18</v>
      </c>
      <c r="N249" s="68">
        <v>1</v>
      </c>
      <c r="O249" s="68">
        <v>2</v>
      </c>
      <c r="P249" s="96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>
        <v>5</v>
      </c>
      <c r="X249" s="80">
        <v>0</v>
      </c>
      <c r="Y249" s="80">
        <v>1</v>
      </c>
      <c r="Z249" s="80"/>
      <c r="AA249" s="68">
        <v>10</v>
      </c>
      <c r="AB249" s="68">
        <v>1</v>
      </c>
      <c r="AC249" s="154"/>
      <c r="AD249" s="80">
        <v>13</v>
      </c>
      <c r="AE249" s="80">
        <v>0</v>
      </c>
      <c r="AF249" s="80">
        <v>1</v>
      </c>
      <c r="AG249" s="80"/>
      <c r="AH249" s="80"/>
      <c r="AI249" s="80" t="s">
        <v>287</v>
      </c>
      <c r="AJ249" s="96">
        <v>1</v>
      </c>
      <c r="AK249" s="97">
        <v>1</v>
      </c>
    </row>
    <row r="250" spans="2:51" ht="15">
      <c r="B250" s="291"/>
      <c r="C250" s="56"/>
      <c r="D250" s="56" t="s">
        <v>297</v>
      </c>
      <c r="E250" s="76">
        <v>3</v>
      </c>
      <c r="F250" s="76">
        <v>0</v>
      </c>
      <c r="G250" s="511" t="s">
        <v>241</v>
      </c>
      <c r="H250" s="95"/>
      <c r="I250" s="96"/>
      <c r="J250" s="80"/>
      <c r="K250" s="80"/>
      <c r="L250" s="80"/>
      <c r="M250" s="68">
        <v>18</v>
      </c>
      <c r="N250" s="68">
        <v>1</v>
      </c>
      <c r="O250" s="68">
        <v>2</v>
      </c>
      <c r="P250" s="96">
        <v>5</v>
      </c>
      <c r="Q250" s="80">
        <v>0</v>
      </c>
      <c r="R250" s="80">
        <v>1</v>
      </c>
      <c r="S250" s="80"/>
      <c r="T250" s="68">
        <v>10</v>
      </c>
      <c r="U250" s="68">
        <v>1</v>
      </c>
      <c r="V250" s="68"/>
      <c r="W250" s="80">
        <v>5</v>
      </c>
      <c r="X250" s="80">
        <v>0</v>
      </c>
      <c r="Y250" s="80">
        <v>1</v>
      </c>
      <c r="Z250" s="80"/>
      <c r="AA250" s="68">
        <v>10</v>
      </c>
      <c r="AB250" s="68">
        <v>1</v>
      </c>
      <c r="AC250" s="154"/>
      <c r="AD250" s="80">
        <v>8</v>
      </c>
      <c r="AE250" s="80">
        <v>0</v>
      </c>
      <c r="AF250" s="80">
        <v>1</v>
      </c>
      <c r="AG250" s="80"/>
      <c r="AH250" s="80"/>
      <c r="AI250" s="80" t="s">
        <v>287</v>
      </c>
      <c r="AJ250" s="96">
        <v>1</v>
      </c>
      <c r="AK250" s="97">
        <v>1</v>
      </c>
    </row>
    <row r="251" spans="2:51" ht="15">
      <c r="B251" s="289"/>
      <c r="C251" s="46"/>
      <c r="D251" s="46"/>
      <c r="E251" s="98"/>
      <c r="F251" s="98"/>
      <c r="G251" s="511"/>
      <c r="H251" s="87"/>
      <c r="I251" s="96"/>
      <c r="J251" s="80"/>
      <c r="K251" s="80"/>
      <c r="L251" s="80"/>
      <c r="M251" s="68"/>
      <c r="N251" s="68"/>
      <c r="O251" s="89"/>
      <c r="P251" s="96"/>
      <c r="Q251" s="96"/>
      <c r="R251" s="80"/>
      <c r="S251" s="80"/>
      <c r="T251" s="68"/>
      <c r="U251" s="68"/>
      <c r="V251" s="68"/>
      <c r="W251" s="80"/>
      <c r="X251" s="80"/>
      <c r="Y251" s="80"/>
      <c r="Z251" s="80"/>
      <c r="AA251" s="68"/>
      <c r="AB251" s="68"/>
      <c r="AC251" s="154"/>
      <c r="AD251" s="80"/>
      <c r="AE251" s="80"/>
      <c r="AF251" s="80"/>
      <c r="AG251" s="80"/>
      <c r="AH251" s="68"/>
      <c r="AI251" s="68"/>
      <c r="AJ251" s="89"/>
      <c r="AK251" s="90"/>
    </row>
    <row r="252" spans="2:51" ht="15">
      <c r="B252" s="289"/>
      <c r="C252" s="46"/>
      <c r="D252" s="46" t="s">
        <v>98</v>
      </c>
      <c r="E252" s="206" t="s">
        <v>241</v>
      </c>
      <c r="F252" s="206" t="s">
        <v>241</v>
      </c>
      <c r="G252" s="511" t="s">
        <v>241</v>
      </c>
      <c r="H252" s="87"/>
      <c r="I252" s="96"/>
      <c r="J252" s="80"/>
      <c r="K252" s="80"/>
      <c r="L252" s="80"/>
      <c r="M252" s="68">
        <v>18</v>
      </c>
      <c r="N252" s="68"/>
      <c r="O252" s="68"/>
      <c r="P252" s="96">
        <v>5</v>
      </c>
      <c r="Q252" s="80"/>
      <c r="R252" s="80"/>
      <c r="S252" s="80"/>
      <c r="T252" s="68">
        <v>10</v>
      </c>
      <c r="U252" s="68">
        <v>1</v>
      </c>
      <c r="V252" s="68"/>
      <c r="W252" s="80">
        <v>5</v>
      </c>
      <c r="X252" s="80">
        <v>0</v>
      </c>
      <c r="Y252" s="80">
        <v>1</v>
      </c>
      <c r="Z252" s="80"/>
      <c r="AA252" s="68">
        <v>10</v>
      </c>
      <c r="AB252" s="68">
        <v>1</v>
      </c>
      <c r="AC252" s="154"/>
      <c r="AD252" s="80">
        <v>13</v>
      </c>
      <c r="AE252" s="80">
        <v>0</v>
      </c>
      <c r="AF252" s="80">
        <v>1</v>
      </c>
      <c r="AG252" s="80"/>
      <c r="AH252" s="68"/>
      <c r="AI252" s="80" t="s">
        <v>287</v>
      </c>
      <c r="AJ252" s="89">
        <v>10</v>
      </c>
      <c r="AK252" s="90"/>
      <c r="AY252" s="477"/>
    </row>
  </sheetData>
  <phoneticPr fontId="2" type="noConversion"/>
  <pageMargins left="0.39370078740157483" right="0" top="0.39370078740157483" bottom="0.39370078740157483" header="0.31496062992125984" footer="0.31496062992125984"/>
  <pageSetup paperSize="8" scale="5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51"/>
  <sheetViews>
    <sheetView workbookViewId="0">
      <pane xSplit="7" ySplit="4" topLeftCell="X233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9.140625" defaultRowHeight="14.25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07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07" customWidth="1"/>
    <col min="45" max="45" width="6.7109375" style="1" customWidth="1"/>
    <col min="46" max="46" width="7.85546875" style="1" customWidth="1"/>
    <col min="47" max="49" width="6.7109375" style="1" customWidth="1"/>
  </cols>
  <sheetData>
    <row r="1" spans="1:49" ht="20.25">
      <c r="A1" s="6"/>
      <c r="B1" s="478" t="s">
        <v>316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701"/>
      <c r="X1" s="701"/>
      <c r="Y1" s="701"/>
      <c r="Z1" s="701"/>
      <c r="AA1" s="406"/>
      <c r="AL1" s="160"/>
      <c r="AM1" s="161"/>
      <c r="AN1" s="5"/>
      <c r="AO1" s="5"/>
      <c r="AP1" s="5"/>
      <c r="AQ1" s="5"/>
      <c r="AR1" s="502"/>
      <c r="AS1" s="5"/>
      <c r="AT1" s="5"/>
      <c r="AU1" s="5"/>
      <c r="AV1" s="5"/>
      <c r="AW1" s="5"/>
    </row>
    <row r="2" spans="1:49" ht="18">
      <c r="A2" s="6"/>
      <c r="B2" s="557" t="s">
        <v>100</v>
      </c>
      <c r="C2" s="543"/>
      <c r="D2" s="543"/>
      <c r="E2" s="544"/>
      <c r="F2" s="544"/>
      <c r="G2" s="544"/>
      <c r="H2" s="543"/>
      <c r="I2" s="545"/>
      <c r="J2" s="546"/>
      <c r="K2" s="547"/>
      <c r="L2" s="548"/>
      <c r="M2" s="545"/>
      <c r="N2" s="545"/>
      <c r="O2" s="545"/>
      <c r="P2" s="702"/>
      <c r="Q2" s="702"/>
      <c r="R2" s="544" t="s">
        <v>317</v>
      </c>
      <c r="S2" s="703"/>
      <c r="T2" s="545"/>
      <c r="U2" s="545"/>
      <c r="V2" s="545"/>
      <c r="W2" s="704"/>
      <c r="X2" s="704"/>
      <c r="Y2" s="704"/>
      <c r="Z2" s="704"/>
      <c r="AA2" s="549"/>
      <c r="AB2" s="550"/>
      <c r="AC2" s="705" t="s">
        <v>318</v>
      </c>
      <c r="AD2" s="161"/>
      <c r="AE2" s="161"/>
      <c r="AF2" s="706"/>
      <c r="AG2" s="161"/>
      <c r="AH2" s="161"/>
      <c r="AI2" s="161"/>
      <c r="AJ2" s="161"/>
      <c r="AK2" s="161"/>
      <c r="AL2" s="161"/>
      <c r="AM2" s="551"/>
      <c r="AN2" s="552"/>
      <c r="AO2" s="552"/>
      <c r="AP2" s="552"/>
      <c r="AQ2" s="552"/>
      <c r="AR2" s="553"/>
      <c r="AS2" s="552"/>
      <c r="AT2" s="552"/>
      <c r="AU2" s="552"/>
      <c r="AV2" s="552"/>
      <c r="AW2" s="552"/>
    </row>
    <row r="3" spans="1:49" ht="1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414"/>
      <c r="J3" s="236"/>
      <c r="K3" s="259" t="s">
        <v>298</v>
      </c>
      <c r="L3" s="280"/>
      <c r="M3" s="537"/>
      <c r="N3" s="537" t="s">
        <v>262</v>
      </c>
      <c r="O3" s="537"/>
      <c r="P3" s="460" t="s">
        <v>280</v>
      </c>
      <c r="Q3" s="472"/>
      <c r="R3" s="473" t="s">
        <v>276</v>
      </c>
      <c r="S3" s="463"/>
      <c r="T3" s="564"/>
      <c r="U3" s="564" t="s">
        <v>278</v>
      </c>
      <c r="V3" s="564"/>
      <c r="W3" s="563" t="s">
        <v>319</v>
      </c>
      <c r="X3" s="472"/>
      <c r="Y3" s="462" t="s">
        <v>320</v>
      </c>
      <c r="Z3" s="463"/>
      <c r="AA3" s="147" t="s">
        <v>243</v>
      </c>
      <c r="AB3" s="148" t="s">
        <v>243</v>
      </c>
      <c r="AC3" s="481" t="s">
        <v>8</v>
      </c>
      <c r="AD3" s="482"/>
      <c r="AE3" s="481" t="s">
        <v>3</v>
      </c>
      <c r="AF3" s="707"/>
      <c r="AG3" s="481" t="s">
        <v>0</v>
      </c>
      <c r="AH3" s="482"/>
      <c r="AI3" s="481" t="s">
        <v>1</v>
      </c>
      <c r="AJ3" s="482"/>
      <c r="AK3" s="481" t="s">
        <v>2</v>
      </c>
      <c r="AL3" s="482"/>
      <c r="AM3" s="137"/>
      <c r="AN3" s="17"/>
      <c r="AO3" s="17"/>
      <c r="AP3" s="17"/>
      <c r="AQ3" s="17"/>
      <c r="AR3" s="503"/>
      <c r="AS3" s="17"/>
      <c r="AT3" s="17"/>
      <c r="AU3" s="17"/>
      <c r="AV3" s="17"/>
      <c r="AW3" s="27"/>
    </row>
    <row r="4" spans="1:49" ht="26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39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5" t="s">
        <v>249</v>
      </c>
      <c r="U4" s="565" t="s">
        <v>243</v>
      </c>
      <c r="V4" s="565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83" t="s">
        <v>9</v>
      </c>
      <c r="AD4" s="484" t="s">
        <v>10</v>
      </c>
      <c r="AE4" s="485" t="s">
        <v>6</v>
      </c>
      <c r="AF4" s="708" t="s">
        <v>7</v>
      </c>
      <c r="AG4" s="485" t="s">
        <v>6</v>
      </c>
      <c r="AH4" s="486" t="s">
        <v>7</v>
      </c>
      <c r="AI4" s="485" t="s">
        <v>6</v>
      </c>
      <c r="AJ4" s="486" t="s">
        <v>7</v>
      </c>
      <c r="AK4" s="485" t="s">
        <v>6</v>
      </c>
      <c r="AL4" s="486" t="s">
        <v>7</v>
      </c>
      <c r="AM4" s="137"/>
      <c r="AN4" s="18"/>
      <c r="AO4" s="18"/>
      <c r="AP4" s="18"/>
      <c r="AQ4" s="18"/>
      <c r="AR4" s="504"/>
      <c r="AS4" s="18"/>
      <c r="AT4" s="18"/>
      <c r="AU4" s="18"/>
      <c r="AV4" s="18"/>
      <c r="AW4" s="27"/>
    </row>
    <row r="5" spans="1:49" ht="1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:AD9" si="0">AE5+AG5+AI5+AK5</f>
        <v>5</v>
      </c>
      <c r="AD5" s="49">
        <f t="shared" si="0"/>
        <v>0</v>
      </c>
      <c r="AE5" s="43">
        <v>2</v>
      </c>
      <c r="AF5" s="709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03"/>
      <c r="AS5" s="17"/>
      <c r="AT5" s="17"/>
      <c r="AU5" s="17"/>
      <c r="AV5" s="17"/>
      <c r="AW5" s="27"/>
    </row>
    <row r="6" spans="1:49" ht="1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si="0"/>
        <v>5</v>
      </c>
      <c r="AD6" s="49">
        <f t="shared" si="0"/>
        <v>13</v>
      </c>
      <c r="AE6" s="50">
        <v>2</v>
      </c>
      <c r="AF6" s="710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03"/>
      <c r="AS6" s="17"/>
      <c r="AT6" s="17"/>
      <c r="AU6" s="17"/>
      <c r="AV6" s="17"/>
      <c r="AW6" s="27"/>
    </row>
    <row r="7" spans="1:49" ht="1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0"/>
        <v>5</v>
      </c>
      <c r="AD7" s="49">
        <f t="shared" si="0"/>
        <v>14</v>
      </c>
      <c r="AE7" s="50">
        <v>2</v>
      </c>
      <c r="AF7" s="710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03"/>
      <c r="AS7" s="17"/>
      <c r="AT7" s="17"/>
      <c r="AU7" s="17"/>
      <c r="AV7" s="17"/>
      <c r="AW7" s="27"/>
    </row>
    <row r="8" spans="1:49" ht="1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0"/>
        <v>13</v>
      </c>
      <c r="AE8" s="50">
        <v>2</v>
      </c>
      <c r="AF8" s="710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03"/>
      <c r="AS8" s="17"/>
      <c r="AT8" s="17"/>
      <c r="AU8" s="17"/>
      <c r="AV8" s="17"/>
      <c r="AW8" s="27"/>
    </row>
    <row r="9" spans="1:49" ht="1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0"/>
        <v>12</v>
      </c>
      <c r="AE9" s="50">
        <v>2</v>
      </c>
      <c r="AF9" s="710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03"/>
      <c r="AS9" s="17"/>
      <c r="AT9" s="17"/>
      <c r="AU9" s="17"/>
      <c r="AV9" s="17"/>
      <c r="AW9" s="27"/>
    </row>
    <row r="10" spans="1:49">
      <c r="A10" s="16"/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711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03"/>
      <c r="AS10" s="28"/>
      <c r="AT10" s="28"/>
      <c r="AU10" s="28"/>
      <c r="AV10" s="28"/>
      <c r="AW10" s="29"/>
    </row>
    <row r="11" spans="1:49" ht="15">
      <c r="A11" s="32"/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:AD15" si="1">AE11+AG11+AI11+AK11</f>
        <v>2</v>
      </c>
      <c r="AD11" s="58">
        <f t="shared" si="1"/>
        <v>0</v>
      </c>
      <c r="AE11" s="59">
        <v>1</v>
      </c>
      <c r="AF11" s="712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03"/>
      <c r="AS11" s="33"/>
      <c r="AT11" s="33"/>
      <c r="AU11" s="33"/>
      <c r="AV11" s="33"/>
      <c r="AW11" s="34"/>
    </row>
    <row r="12" spans="1:49" ht="15">
      <c r="A12" s="32"/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si="1"/>
        <v>2</v>
      </c>
      <c r="AD12" s="58">
        <f t="shared" si="1"/>
        <v>5</v>
      </c>
      <c r="AE12" s="59">
        <v>1</v>
      </c>
      <c r="AF12" s="712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03"/>
      <c r="AS12" s="33"/>
      <c r="AT12" s="33"/>
      <c r="AU12" s="33"/>
      <c r="AV12" s="33"/>
      <c r="AW12" s="34"/>
    </row>
    <row r="13" spans="1:49" ht="15">
      <c r="A13" s="32"/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321</v>
      </c>
      <c r="AB13" s="140" t="s">
        <v>105</v>
      </c>
      <c r="AC13" s="57">
        <f t="shared" si="1"/>
        <v>3</v>
      </c>
      <c r="AD13" s="58">
        <f t="shared" si="1"/>
        <v>6</v>
      </c>
      <c r="AE13" s="59">
        <v>1</v>
      </c>
      <c r="AF13" s="712">
        <v>2</v>
      </c>
      <c r="AG13" s="531">
        <v>1</v>
      </c>
      <c r="AH13" s="532">
        <v>2</v>
      </c>
      <c r="AI13" s="531">
        <v>0.5</v>
      </c>
      <c r="AJ13" s="532">
        <v>1</v>
      </c>
      <c r="AK13" s="531">
        <v>0.5</v>
      </c>
      <c r="AL13" s="532">
        <v>1</v>
      </c>
      <c r="AM13" s="33"/>
      <c r="AN13" s="33"/>
      <c r="AO13" s="33"/>
      <c r="AP13" s="33"/>
      <c r="AQ13" s="33"/>
      <c r="AR13" s="503"/>
      <c r="AS13" s="33"/>
      <c r="AT13" s="33"/>
      <c r="AU13" s="33"/>
      <c r="AV13" s="33"/>
      <c r="AW13" s="34"/>
    </row>
    <row r="14" spans="1:49" ht="15">
      <c r="A14" s="32"/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1"/>
        <v>1</v>
      </c>
      <c r="AD14" s="58">
        <f t="shared" si="1"/>
        <v>2</v>
      </c>
      <c r="AE14" s="59">
        <v>0.33</v>
      </c>
      <c r="AF14" s="712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03"/>
      <c r="AS14" s="33"/>
      <c r="AT14" s="33"/>
      <c r="AU14" s="33"/>
      <c r="AV14" s="33"/>
      <c r="AW14" s="34"/>
    </row>
    <row r="15" spans="1:49" ht="15">
      <c r="A15" s="32"/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1"/>
        <v>1</v>
      </c>
      <c r="AD15" s="58">
        <f t="shared" si="1"/>
        <v>3</v>
      </c>
      <c r="AE15" s="59">
        <v>0.33</v>
      </c>
      <c r="AF15" s="712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03"/>
      <c r="AS15" s="33"/>
      <c r="AT15" s="33"/>
      <c r="AU15" s="33"/>
      <c r="AV15" s="33"/>
      <c r="AW15" s="34"/>
    </row>
    <row r="16" spans="1:49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711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03"/>
      <c r="AS16" s="19"/>
      <c r="AT16" s="19"/>
      <c r="AU16" s="19"/>
      <c r="AV16" s="19"/>
      <c r="AW16" s="27"/>
    </row>
    <row r="17" spans="1:49" ht="1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710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03"/>
      <c r="AS17" s="19"/>
      <c r="AT17" s="19"/>
      <c r="AU17" s="19"/>
      <c r="AV17" s="19"/>
      <c r="AW17" s="27"/>
    </row>
    <row r="18" spans="1:49" ht="1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2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713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03"/>
      <c r="AS18" s="19"/>
      <c r="AT18" s="19"/>
      <c r="AU18" s="19"/>
      <c r="AV18" s="19"/>
      <c r="AW18" s="27"/>
    </row>
    <row r="19" spans="1:49" ht="1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713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03"/>
      <c r="AS19" s="19"/>
      <c r="AT19" s="19"/>
      <c r="AU19" s="19"/>
      <c r="AV19" s="19"/>
      <c r="AW19" s="27"/>
    </row>
    <row r="20" spans="1:49" ht="1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D21" si="3">AG20+AI20+AK20</f>
        <v>2</v>
      </c>
      <c r="AD20" s="63">
        <f t="shared" si="3"/>
        <v>4</v>
      </c>
      <c r="AE20" s="64"/>
      <c r="AF20" s="714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03"/>
      <c r="AS20" s="17"/>
      <c r="AT20" s="17"/>
      <c r="AU20" s="17"/>
      <c r="AV20" s="17"/>
      <c r="AW20" s="27"/>
    </row>
    <row r="21" spans="1:49" ht="1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3"/>
        <v>1</v>
      </c>
      <c r="AD21" s="63">
        <f t="shared" si="3"/>
        <v>3</v>
      </c>
      <c r="AE21" s="64"/>
      <c r="AF21" s="714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03"/>
      <c r="AS21" s="17"/>
      <c r="AT21" s="17"/>
      <c r="AU21" s="17"/>
      <c r="AV21" s="17"/>
      <c r="AW21" s="27"/>
    </row>
    <row r="22" spans="1:49" ht="15">
      <c r="B22" s="289"/>
      <c r="C22" s="46"/>
      <c r="D22" s="46" t="s">
        <v>24</v>
      </c>
      <c r="E22" s="98">
        <v>3</v>
      </c>
      <c r="F22" s="98">
        <v>1</v>
      </c>
      <c r="G22" s="471">
        <v>20</v>
      </c>
      <c r="H22" s="715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716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03"/>
      <c r="AS22" s="17"/>
      <c r="AT22" s="17"/>
      <c r="AU22" s="17"/>
      <c r="AV22" s="17"/>
      <c r="AW22" s="27"/>
    </row>
    <row r="23" spans="1:49" ht="1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15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716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03"/>
      <c r="AS23" s="17"/>
      <c r="AT23" s="17"/>
      <c r="AU23" s="17"/>
      <c r="AV23" s="17"/>
      <c r="AW23" s="27"/>
    </row>
    <row r="24" spans="1:49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711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03"/>
      <c r="AS24" s="17"/>
      <c r="AT24" s="17"/>
      <c r="AU24" s="17"/>
      <c r="AV24" s="17"/>
      <c r="AW24" s="27"/>
    </row>
    <row r="25" spans="1:49" ht="15">
      <c r="A25" s="32"/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712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03"/>
      <c r="AS25" s="33"/>
      <c r="AT25" s="33"/>
      <c r="AU25" s="33"/>
      <c r="AV25" s="33"/>
      <c r="AW25" s="34"/>
    </row>
    <row r="26" spans="1:49" ht="15">
      <c r="A26" s="32"/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712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03"/>
      <c r="AS26" s="33"/>
      <c r="AT26" s="33"/>
      <c r="AU26" s="33"/>
      <c r="AV26" s="33"/>
      <c r="AW26" s="34"/>
    </row>
    <row r="27" spans="1:49" ht="15">
      <c r="A27" s="32"/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27"/>
      <c r="X27" s="527"/>
      <c r="Y27" s="527"/>
      <c r="Z27" s="527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712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03"/>
      <c r="AS27" s="33"/>
      <c r="AT27" s="33"/>
      <c r="AU27" s="33"/>
      <c r="AV27" s="33"/>
      <c r="AW27" s="34"/>
    </row>
    <row r="28" spans="1:49" ht="15">
      <c r="A28" s="32"/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D29" si="4">AG28+AI28+AK28</f>
        <v>3</v>
      </c>
      <c r="AD28" s="75">
        <f t="shared" si="4"/>
        <v>6</v>
      </c>
      <c r="AE28" s="76"/>
      <c r="AF28" s="717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03"/>
      <c r="AS28" s="33"/>
      <c r="AT28" s="33"/>
      <c r="AU28" s="33"/>
      <c r="AV28" s="33"/>
      <c r="AW28" s="34"/>
    </row>
    <row r="29" spans="1:49" ht="15">
      <c r="A29" s="32"/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4"/>
        <v>3</v>
      </c>
      <c r="AD29" s="75">
        <f t="shared" si="4"/>
        <v>6</v>
      </c>
      <c r="AE29" s="76"/>
      <c r="AF29" s="718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03"/>
      <c r="AS29" s="33"/>
      <c r="AT29" s="33"/>
      <c r="AU29" s="33"/>
      <c r="AV29" s="33"/>
      <c r="AW29" s="34"/>
    </row>
    <row r="30" spans="1:49" ht="15">
      <c r="A30" s="32"/>
      <c r="B30" s="291"/>
      <c r="C30" s="56"/>
      <c r="D30" s="56" t="s">
        <v>24</v>
      </c>
      <c r="E30" s="76">
        <v>3</v>
      </c>
      <c r="F30" s="76">
        <v>1</v>
      </c>
      <c r="G30" s="471">
        <v>20</v>
      </c>
      <c r="H30" s="715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719">
        <v>6</v>
      </c>
      <c r="AG30" s="80"/>
      <c r="AH30" s="81"/>
      <c r="AI30" s="80"/>
      <c r="AJ30" s="81"/>
      <c r="AK30" s="80"/>
      <c r="AL30" s="81"/>
      <c r="AM30" s="33"/>
      <c r="AN30" s="214" t="s">
        <v>322</v>
      </c>
      <c r="AO30" s="33"/>
      <c r="AP30" s="33"/>
      <c r="AQ30" s="33"/>
      <c r="AR30" s="503"/>
      <c r="AS30" s="33"/>
      <c r="AT30" s="33"/>
      <c r="AU30" s="33"/>
      <c r="AV30" s="33"/>
      <c r="AW30" s="34"/>
    </row>
    <row r="31" spans="1:49" ht="15">
      <c r="A31" s="32"/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15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719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03"/>
      <c r="AS31" s="33"/>
      <c r="AT31" s="33"/>
      <c r="AU31" s="33"/>
      <c r="AV31" s="33"/>
      <c r="AW31" s="34"/>
    </row>
    <row r="32" spans="1:49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711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03"/>
      <c r="AS32" s="19"/>
      <c r="AT32" s="19"/>
      <c r="AU32" s="19"/>
      <c r="AV32" s="19"/>
      <c r="AW32" s="27"/>
    </row>
    <row r="33" spans="1:49" ht="1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5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303</v>
      </c>
      <c r="AB33" s="139" t="s">
        <v>304</v>
      </c>
      <c r="AC33" s="48">
        <v>5</v>
      </c>
      <c r="AD33" s="720">
        <v>13</v>
      </c>
      <c r="AE33" s="409">
        <v>2.2999999999999998</v>
      </c>
      <c r="AF33" s="721">
        <v>6</v>
      </c>
      <c r="AG33" s="409">
        <v>1.5</v>
      </c>
      <c r="AH33" s="720">
        <v>3</v>
      </c>
      <c r="AI33" s="409">
        <v>0.6</v>
      </c>
      <c r="AJ33" s="720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03"/>
      <c r="AS33" s="17"/>
      <c r="AT33" s="17"/>
      <c r="AU33" s="17"/>
      <c r="AV33" s="17"/>
      <c r="AW33" s="27"/>
    </row>
    <row r="34" spans="1:49" ht="1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5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D37" si="6">AE34+AG34+AI34+AK34</f>
        <v>3</v>
      </c>
      <c r="AD34" s="113">
        <v>10</v>
      </c>
      <c r="AE34" s="84"/>
      <c r="AF34" s="722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03"/>
      <c r="AS34" s="17"/>
      <c r="AT34" s="17"/>
      <c r="AU34" s="17"/>
      <c r="AV34" s="17"/>
      <c r="AW34" s="27"/>
    </row>
    <row r="35" spans="1:49" ht="1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5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6"/>
        <v>3</v>
      </c>
      <c r="AD35" s="113">
        <f t="shared" si="6"/>
        <v>10</v>
      </c>
      <c r="AE35" s="84"/>
      <c r="AF35" s="722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03"/>
      <c r="AS35" s="17"/>
      <c r="AT35" s="17"/>
      <c r="AU35" s="17"/>
      <c r="AV35" s="17"/>
      <c r="AW35" s="27"/>
    </row>
    <row r="36" spans="1:49" ht="1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5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si="6"/>
        <v>3</v>
      </c>
      <c r="AD36" s="723">
        <f t="shared" si="6"/>
        <v>9</v>
      </c>
      <c r="AE36" s="68"/>
      <c r="AF36" s="724"/>
      <c r="AG36" s="216">
        <v>1.8</v>
      </c>
      <c r="AH36" s="723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03"/>
      <c r="AS36" s="17"/>
      <c r="AT36" s="17"/>
      <c r="AU36" s="17"/>
      <c r="AV36" s="17"/>
      <c r="AW36" s="27"/>
    </row>
    <row r="37" spans="1:49" ht="1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5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144" t="s">
        <v>163</v>
      </c>
      <c r="AB37" s="144" t="s">
        <v>111</v>
      </c>
      <c r="AC37" s="112">
        <f t="shared" si="6"/>
        <v>2</v>
      </c>
      <c r="AD37" s="725">
        <v>4</v>
      </c>
      <c r="AE37" s="68"/>
      <c r="AF37" s="724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</row>
    <row r="38" spans="1:49" ht="1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15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5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726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727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</row>
    <row r="39" spans="1:49" ht="1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15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716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03"/>
      <c r="AS39" s="17"/>
      <c r="AT39" s="17"/>
      <c r="AU39" s="17"/>
      <c r="AV39" s="17"/>
      <c r="AW39" s="27"/>
    </row>
    <row r="40" spans="1:49" ht="1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15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726" t="s">
        <v>323</v>
      </c>
      <c r="AA40" s="142" t="s">
        <v>118</v>
      </c>
      <c r="AB40" s="142" t="s">
        <v>119</v>
      </c>
      <c r="AC40" s="68"/>
      <c r="AD40" s="69"/>
      <c r="AE40" s="70">
        <v>2</v>
      </c>
      <c r="AF40" s="716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03"/>
      <c r="AS40" s="17"/>
      <c r="AT40" s="17"/>
      <c r="AU40" s="17"/>
      <c r="AV40" s="17"/>
      <c r="AW40" s="27"/>
    </row>
    <row r="41" spans="1:49" ht="1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15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726" t="s">
        <v>324</v>
      </c>
      <c r="AA41" s="142" t="s">
        <v>118</v>
      </c>
      <c r="AB41" s="142" t="s">
        <v>119</v>
      </c>
      <c r="AC41" s="68"/>
      <c r="AD41" s="69"/>
      <c r="AE41" s="70">
        <v>2</v>
      </c>
      <c r="AF41" s="727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03"/>
      <c r="AS41" s="17"/>
      <c r="AT41" s="17"/>
      <c r="AU41" s="17"/>
      <c r="AV41" s="17"/>
      <c r="AW41" s="27"/>
    </row>
    <row r="42" spans="1:49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711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03"/>
      <c r="AS42" s="17"/>
      <c r="AT42" s="17"/>
      <c r="AU42" s="17"/>
      <c r="AV42" s="17"/>
      <c r="AW42" s="27"/>
    </row>
    <row r="43" spans="1:49" ht="15">
      <c r="A43" s="37"/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5" si="7">AG43+AI43+AK43</f>
        <v>4</v>
      </c>
      <c r="AD43" s="75">
        <f t="shared" si="7"/>
        <v>9</v>
      </c>
      <c r="AE43" s="80"/>
      <c r="AF43" s="728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03"/>
      <c r="AS43" s="14"/>
      <c r="AT43" s="14"/>
      <c r="AU43" s="14"/>
      <c r="AV43" s="14"/>
      <c r="AW43" s="38"/>
    </row>
    <row r="44" spans="1:49" ht="1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si="7"/>
        <v>3</v>
      </c>
      <c r="AD44" s="75">
        <f t="shared" si="7"/>
        <v>8</v>
      </c>
      <c r="AE44" s="76"/>
      <c r="AF44" s="718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03"/>
      <c r="AS44" s="19"/>
      <c r="AT44" s="19"/>
      <c r="AU44" s="19"/>
      <c r="AV44" s="19"/>
      <c r="AW44" s="27"/>
    </row>
    <row r="45" spans="1:49" ht="15">
      <c r="B45" s="292"/>
      <c r="C45" s="61"/>
      <c r="D45" s="61" t="s">
        <v>34</v>
      </c>
      <c r="E45" s="197">
        <v>3</v>
      </c>
      <c r="F45" s="197">
        <v>1</v>
      </c>
      <c r="G45" s="471">
        <v>20</v>
      </c>
      <c r="H45" s="52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si="7"/>
        <v>3</v>
      </c>
      <c r="AD45" s="75">
        <f t="shared" si="7"/>
        <v>8</v>
      </c>
      <c r="AE45" s="76"/>
      <c r="AF45" s="718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03"/>
      <c r="AS45" s="19"/>
      <c r="AT45" s="19"/>
      <c r="AU45" s="19"/>
      <c r="AV45" s="19"/>
      <c r="AW45" s="27"/>
    </row>
    <row r="46" spans="1:49" ht="1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729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03"/>
      <c r="AS46" s="19"/>
      <c r="AT46" s="19"/>
      <c r="AU46" s="19"/>
      <c r="AV46" s="19"/>
      <c r="AW46" s="27"/>
    </row>
    <row r="47" spans="1:49" ht="1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68">
        <v>6</v>
      </c>
      <c r="W47" s="730"/>
      <c r="X47" s="730"/>
      <c r="Y47" s="730"/>
      <c r="Z47" s="730"/>
      <c r="AA47" s="80" t="s">
        <v>127</v>
      </c>
      <c r="AB47" s="80" t="s">
        <v>128</v>
      </c>
      <c r="AC47" s="80"/>
      <c r="AD47" s="81"/>
      <c r="AE47" s="96">
        <v>2</v>
      </c>
      <c r="AF47" s="729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03"/>
      <c r="AS47" s="19"/>
      <c r="AT47" s="19"/>
      <c r="AU47" s="19"/>
      <c r="AV47" s="19"/>
      <c r="AW47" s="27"/>
    </row>
    <row r="48" spans="1:49" ht="1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68">
        <v>6</v>
      </c>
      <c r="W48" s="730"/>
      <c r="X48" s="730"/>
      <c r="Y48" s="730"/>
      <c r="Z48" s="730"/>
      <c r="AA48" s="80" t="s">
        <v>127</v>
      </c>
      <c r="AB48" s="80" t="s">
        <v>128</v>
      </c>
      <c r="AC48" s="80"/>
      <c r="AD48" s="81"/>
      <c r="AE48" s="96">
        <v>2</v>
      </c>
      <c r="AF48" s="729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03"/>
      <c r="AS48" s="19"/>
      <c r="AT48" s="19"/>
      <c r="AU48" s="19"/>
      <c r="AV48" s="19"/>
      <c r="AW48" s="27"/>
    </row>
    <row r="49" spans="2:49" ht="1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731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03"/>
      <c r="AS49" s="19"/>
      <c r="AT49" s="19"/>
      <c r="AU49" s="19"/>
      <c r="AV49" s="19"/>
      <c r="AW49" s="27"/>
    </row>
    <row r="50" spans="2:49" ht="1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731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03"/>
      <c r="AS50" s="19"/>
      <c r="AT50" s="19"/>
      <c r="AU50" s="19"/>
      <c r="AV50" s="19"/>
      <c r="AW50" s="27"/>
    </row>
    <row r="51" spans="2:49" ht="1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728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03"/>
      <c r="AS51" s="19"/>
      <c r="AT51" s="19"/>
      <c r="AU51" s="19"/>
      <c r="AV51" s="19"/>
      <c r="AW51" s="27"/>
    </row>
    <row r="52" spans="2:49" ht="1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728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03"/>
      <c r="AS52" s="19"/>
      <c r="AT52" s="19"/>
      <c r="AU52" s="19"/>
      <c r="AV52" s="19"/>
      <c r="AW52" s="27"/>
    </row>
    <row r="53" spans="2:49" ht="1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728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03"/>
      <c r="AS53" s="19"/>
      <c r="AT53" s="19"/>
      <c r="AU53" s="19"/>
      <c r="AV53" s="19"/>
      <c r="AW53" s="27"/>
    </row>
    <row r="54" spans="2:49" ht="1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728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03"/>
      <c r="AS54" s="19"/>
      <c r="AT54" s="19"/>
      <c r="AU54" s="19"/>
      <c r="AV54" s="19"/>
      <c r="AW54" s="27"/>
    </row>
    <row r="55" spans="2:49" ht="1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728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03"/>
      <c r="AS55" s="19"/>
      <c r="AT55" s="19"/>
      <c r="AU55" s="19"/>
      <c r="AV55" s="19"/>
      <c r="AW55" s="27"/>
    </row>
    <row r="56" spans="2:49" ht="1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728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03"/>
      <c r="AS56" s="19"/>
      <c r="AT56" s="19"/>
      <c r="AU56" s="19"/>
      <c r="AV56" s="19"/>
      <c r="AW56" s="27"/>
    </row>
    <row r="57" spans="2:49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711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03"/>
      <c r="AS57" s="19"/>
      <c r="AT57" s="19"/>
      <c r="AU57" s="19"/>
      <c r="AV57" s="19"/>
      <c r="AW57" s="27"/>
    </row>
    <row r="58" spans="2:49" ht="1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732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03"/>
      <c r="AS58" s="17"/>
      <c r="AT58" s="17"/>
      <c r="AU58" s="17"/>
      <c r="AV58" s="17"/>
      <c r="AW58" s="27"/>
    </row>
    <row r="59" spans="2:49" ht="1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732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03"/>
      <c r="AS59" s="17"/>
      <c r="AT59" s="17"/>
      <c r="AU59" s="17"/>
      <c r="AV59" s="17"/>
      <c r="AW59" s="27"/>
    </row>
    <row r="60" spans="2:49" ht="1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733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03"/>
      <c r="AS60" s="17"/>
      <c r="AT60" s="17"/>
      <c r="AU60" s="17"/>
      <c r="AV60" s="17"/>
      <c r="AW60" s="27"/>
    </row>
    <row r="61" spans="2:49" ht="1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732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03"/>
      <c r="AS61" s="17"/>
      <c r="AT61" s="17"/>
      <c r="AU61" s="17"/>
      <c r="AV61" s="17"/>
      <c r="AW61" s="27"/>
    </row>
    <row r="62" spans="2:49" ht="1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734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03"/>
      <c r="AS62" s="17"/>
      <c r="AT62" s="17"/>
      <c r="AU62" s="17"/>
      <c r="AV62" s="17"/>
      <c r="AW62" s="27"/>
    </row>
    <row r="63" spans="2:49" ht="1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8">AF63+AH63+AJ63+AL63</f>
        <v>6</v>
      </c>
      <c r="AE63" s="64"/>
      <c r="AF63" s="714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03"/>
      <c r="AS63" s="17"/>
      <c r="AT63" s="17"/>
      <c r="AU63" s="17"/>
      <c r="AV63" s="17"/>
      <c r="AW63" s="27"/>
    </row>
    <row r="64" spans="2:49" ht="1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735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03"/>
      <c r="AS64" s="17"/>
      <c r="AT64" s="17"/>
      <c r="AU64" s="17"/>
      <c r="AV64" s="17"/>
      <c r="AW64" s="27"/>
    </row>
    <row r="65" spans="2:49" ht="1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735"/>
      <c r="AG65" s="100">
        <v>2</v>
      </c>
      <c r="AH65" s="736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03"/>
      <c r="AS65" s="17"/>
      <c r="AT65" s="17"/>
      <c r="AU65" s="17"/>
      <c r="AV65" s="17"/>
      <c r="AW65" s="27"/>
    </row>
    <row r="66" spans="2:49" ht="1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735"/>
      <c r="AG66" s="100">
        <v>2</v>
      </c>
      <c r="AH66" s="736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03"/>
      <c r="AS66" s="17"/>
      <c r="AT66" s="17"/>
      <c r="AU66" s="17"/>
      <c r="AV66" s="17"/>
      <c r="AW66" s="27"/>
    </row>
    <row r="67" spans="2:49" ht="1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9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735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03"/>
      <c r="AS67" s="17"/>
      <c r="AT67" s="17"/>
      <c r="AU67" s="17"/>
      <c r="AV67" s="17"/>
      <c r="AW67" s="27"/>
    </row>
    <row r="68" spans="2:49" ht="1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9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01">
        <v>1</v>
      </c>
      <c r="AA68" s="98"/>
      <c r="AB68" s="98" t="s">
        <v>134</v>
      </c>
      <c r="AC68" s="98"/>
      <c r="AD68" s="99"/>
      <c r="AE68" s="98"/>
      <c r="AF68" s="735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03"/>
      <c r="AS68" s="17"/>
      <c r="AT68" s="17"/>
      <c r="AU68" s="17"/>
      <c r="AV68" s="17"/>
      <c r="AW68" s="27"/>
    </row>
    <row r="69" spans="2:49" ht="1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9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735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03"/>
      <c r="AS69" s="17"/>
      <c r="AT69" s="17"/>
      <c r="AU69" s="17"/>
      <c r="AV69" s="17"/>
      <c r="AW69" s="27"/>
    </row>
    <row r="70" spans="2:49" ht="1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9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735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03"/>
      <c r="AS70" s="17"/>
      <c r="AT70" s="17"/>
      <c r="AU70" s="17"/>
      <c r="AV70" s="17"/>
      <c r="AW70" s="27"/>
    </row>
    <row r="71" spans="2:49" ht="1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9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98"/>
      <c r="AB71" s="98" t="s">
        <v>134</v>
      </c>
      <c r="AC71" s="98"/>
      <c r="AD71" s="99"/>
      <c r="AE71" s="98"/>
      <c r="AF71" s="735"/>
      <c r="AG71" s="98"/>
      <c r="AH71" s="99"/>
      <c r="AI71" s="100">
        <v>1</v>
      </c>
      <c r="AJ71" s="736">
        <v>3</v>
      </c>
      <c r="AK71" s="98"/>
      <c r="AL71" s="99"/>
      <c r="AM71" s="17"/>
      <c r="AN71" s="17"/>
      <c r="AO71" s="17"/>
      <c r="AP71" s="17"/>
      <c r="AQ71" s="17"/>
      <c r="AR71" s="503"/>
      <c r="AS71" s="17"/>
      <c r="AT71" s="17"/>
      <c r="AU71" s="17"/>
      <c r="AV71" s="17"/>
      <c r="AW71" s="27"/>
    </row>
    <row r="72" spans="2:49" ht="15">
      <c r="B72" s="289"/>
      <c r="C72" s="46"/>
      <c r="D72" s="46" t="s">
        <v>58</v>
      </c>
      <c r="E72" s="98">
        <v>1</v>
      </c>
      <c r="F72" s="98">
        <v>3</v>
      </c>
      <c r="G72" s="471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9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735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03"/>
      <c r="AS72" s="17"/>
      <c r="AT72" s="17"/>
      <c r="AU72" s="17"/>
      <c r="AV72" s="17"/>
      <c r="AW72" s="27"/>
    </row>
    <row r="73" spans="2:49" ht="1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9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735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03"/>
      <c r="AS73" s="17"/>
      <c r="AT73" s="17"/>
      <c r="AU73" s="17"/>
      <c r="AV73" s="17"/>
      <c r="AW73" s="27"/>
    </row>
    <row r="74" spans="2:49" ht="1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9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735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03"/>
      <c r="AS74" s="17"/>
      <c r="AT74" s="17"/>
      <c r="AU74" s="17"/>
      <c r="AV74" s="17"/>
      <c r="AW74" s="27"/>
    </row>
    <row r="75" spans="2:49" ht="1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9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01">
        <v>3</v>
      </c>
      <c r="AA75" s="98"/>
      <c r="AB75" s="98" t="s">
        <v>135</v>
      </c>
      <c r="AC75" s="98"/>
      <c r="AD75" s="99"/>
      <c r="AE75" s="98"/>
      <c r="AF75" s="735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03"/>
      <c r="AS75" s="17"/>
      <c r="AT75" s="17"/>
      <c r="AU75" s="17"/>
      <c r="AV75" s="17"/>
      <c r="AW75" s="27"/>
    </row>
    <row r="76" spans="2:49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711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03"/>
      <c r="AS76" s="17"/>
      <c r="AT76" s="17"/>
      <c r="AU76" s="17"/>
      <c r="AV76" s="17"/>
      <c r="AW76" s="27"/>
    </row>
    <row r="77" spans="2:49" ht="1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737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03"/>
      <c r="AS77" s="19"/>
      <c r="AT77" s="19"/>
      <c r="AU77" s="19"/>
      <c r="AV77" s="19"/>
      <c r="AW77" s="27"/>
    </row>
    <row r="78" spans="2:49" ht="1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737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03"/>
      <c r="AS78" s="19"/>
      <c r="AT78" s="19"/>
      <c r="AU78" s="19"/>
      <c r="AV78" s="19"/>
      <c r="AW78" s="27"/>
    </row>
    <row r="79" spans="2:49" ht="1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737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03"/>
      <c r="AS79" s="19"/>
      <c r="AT79" s="19"/>
      <c r="AU79" s="19"/>
      <c r="AV79" s="19"/>
      <c r="AW79" s="27"/>
    </row>
    <row r="80" spans="2:49" ht="1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737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03"/>
      <c r="AS80" s="19"/>
      <c r="AT80" s="19"/>
      <c r="AU80" s="19"/>
      <c r="AV80" s="19"/>
      <c r="AW80" s="27"/>
    </row>
    <row r="81" spans="2:49" ht="1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737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03"/>
      <c r="AS81" s="19"/>
      <c r="AT81" s="19"/>
      <c r="AU81" s="19"/>
      <c r="AV81" s="19"/>
      <c r="AW81" s="27"/>
    </row>
    <row r="82" spans="2:49" ht="1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737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03"/>
      <c r="AS82" s="19"/>
      <c r="AT82" s="19"/>
      <c r="AU82" s="19"/>
      <c r="AV82" s="19"/>
      <c r="AW82" s="27"/>
    </row>
    <row r="83" spans="2:49" ht="1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737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03"/>
      <c r="AS83" s="19"/>
      <c r="AT83" s="19"/>
      <c r="AU83" s="19"/>
      <c r="AV83" s="19"/>
      <c r="AW83" s="27"/>
    </row>
    <row r="84" spans="2:49" ht="1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737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03"/>
      <c r="AS84" s="19"/>
      <c r="AT84" s="19"/>
      <c r="AU84" s="19"/>
      <c r="AV84" s="19"/>
      <c r="AW84" s="27"/>
    </row>
    <row r="85" spans="2:49" ht="1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737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03"/>
      <c r="AS85" s="19"/>
      <c r="AT85" s="19"/>
      <c r="AU85" s="19"/>
      <c r="AV85" s="19"/>
      <c r="AW85" s="27"/>
    </row>
    <row r="86" spans="2:49" ht="1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737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03"/>
      <c r="AS86" s="19"/>
      <c r="AT86" s="19"/>
      <c r="AU86" s="19"/>
      <c r="AV86" s="19"/>
      <c r="AW86" s="27"/>
    </row>
    <row r="87" spans="2:49" ht="1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737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03"/>
      <c r="AS87" s="19"/>
      <c r="AT87" s="19"/>
      <c r="AU87" s="19"/>
      <c r="AV87" s="19"/>
      <c r="AW87" s="27"/>
    </row>
    <row r="88" spans="2:49" ht="1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737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03"/>
      <c r="AS88" s="19"/>
      <c r="AT88" s="19"/>
      <c r="AU88" s="19"/>
      <c r="AV88" s="19"/>
      <c r="AW88" s="27"/>
    </row>
    <row r="89" spans="2:49" ht="1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737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03"/>
      <c r="AS89" s="19"/>
      <c r="AT89" s="19"/>
      <c r="AU89" s="19"/>
      <c r="AV89" s="19"/>
      <c r="AW89" s="27"/>
    </row>
    <row r="90" spans="2:49" ht="1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737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03"/>
      <c r="AS90" s="19"/>
      <c r="AT90" s="19"/>
      <c r="AU90" s="19"/>
      <c r="AV90" s="19"/>
      <c r="AW90" s="27"/>
    </row>
    <row r="91" spans="2:49" ht="1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737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03"/>
      <c r="AS91" s="19"/>
      <c r="AT91" s="19"/>
      <c r="AU91" s="19"/>
      <c r="AV91" s="19"/>
      <c r="AW91" s="27"/>
    </row>
    <row r="92" spans="2:49" ht="1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737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03"/>
      <c r="AS92" s="19"/>
      <c r="AT92" s="19"/>
      <c r="AU92" s="19"/>
      <c r="AV92" s="19"/>
      <c r="AW92" s="27"/>
    </row>
    <row r="93" spans="2:49" ht="1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737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03"/>
      <c r="AS93" s="19"/>
      <c r="AT93" s="19"/>
      <c r="AU93" s="19"/>
      <c r="AV93" s="19"/>
      <c r="AW93" s="27"/>
    </row>
    <row r="94" spans="2:49" ht="1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737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03"/>
      <c r="AS94" s="19"/>
      <c r="AT94" s="19"/>
      <c r="AU94" s="19"/>
      <c r="AV94" s="19"/>
      <c r="AW94" s="27"/>
    </row>
    <row r="95" spans="2:49" ht="1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737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03"/>
      <c r="AS95" s="19"/>
      <c r="AT95" s="19"/>
      <c r="AU95" s="19"/>
      <c r="AV95" s="19"/>
      <c r="AW95" s="27"/>
    </row>
    <row r="96" spans="2:49" ht="1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737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03"/>
      <c r="AS96" s="19"/>
      <c r="AT96" s="19"/>
      <c r="AU96" s="19"/>
      <c r="AV96" s="19"/>
      <c r="AW96" s="27"/>
    </row>
    <row r="97" spans="2:49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738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03"/>
      <c r="AS97" s="19"/>
      <c r="AT97" s="19"/>
      <c r="AU97" s="19"/>
      <c r="AV97" s="19"/>
      <c r="AW97" s="27"/>
    </row>
    <row r="98" spans="2:49" ht="1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739">
        <v>6</v>
      </c>
      <c r="AE98" s="98"/>
      <c r="AF98" s="735"/>
      <c r="AG98" s="141">
        <v>1</v>
      </c>
      <c r="AH98" s="740">
        <v>3</v>
      </c>
      <c r="AI98" s="141">
        <v>0.5</v>
      </c>
      <c r="AJ98" s="740">
        <v>1.5</v>
      </c>
      <c r="AK98" s="141">
        <v>0.5</v>
      </c>
      <c r="AL98" s="740">
        <v>1.5</v>
      </c>
      <c r="AM98" s="17"/>
      <c r="AN98" s="17"/>
      <c r="AO98" s="17"/>
      <c r="AP98" s="17"/>
      <c r="AQ98" s="17"/>
      <c r="AR98" s="503"/>
      <c r="AS98" s="17"/>
      <c r="AT98" s="17"/>
      <c r="AU98" s="17"/>
      <c r="AV98" s="17"/>
      <c r="AW98" s="27"/>
    </row>
    <row r="99" spans="2:49" ht="1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715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726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727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</row>
    <row r="100" spans="2:49" ht="1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741">
        <v>2</v>
      </c>
      <c r="AE100" s="104">
        <v>0.5</v>
      </c>
      <c r="AF100" s="742">
        <v>1</v>
      </c>
      <c r="AG100" s="104">
        <v>0.5</v>
      </c>
      <c r="AH100" s="743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</row>
    <row r="101" spans="2:49" ht="1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10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:AD103" si="11">AE101+AG101</f>
        <v>2</v>
      </c>
      <c r="AD101" s="106">
        <f t="shared" si="11"/>
        <v>4</v>
      </c>
      <c r="AE101" s="104">
        <v>1</v>
      </c>
      <c r="AF101" s="744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</row>
    <row r="102" spans="2:49" ht="1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10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si="11"/>
        <v>1</v>
      </c>
      <c r="AD102" s="106">
        <f t="shared" si="11"/>
        <v>1</v>
      </c>
      <c r="AE102" s="104">
        <v>0.5</v>
      </c>
      <c r="AF102" s="744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03"/>
      <c r="AS102" s="17"/>
      <c r="AT102" s="17"/>
      <c r="AU102" s="17"/>
      <c r="AV102" s="17"/>
      <c r="AW102" s="27"/>
    </row>
    <row r="103" spans="2:49" ht="1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11"/>
        <v>1</v>
      </c>
      <c r="AD103" s="106">
        <f t="shared" si="11"/>
        <v>1</v>
      </c>
      <c r="AE103" s="104">
        <v>0.5</v>
      </c>
      <c r="AF103" s="744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03"/>
      <c r="AS103" s="17"/>
      <c r="AT103" s="17"/>
      <c r="AU103" s="17"/>
      <c r="AV103" s="17"/>
      <c r="AW103" s="27"/>
    </row>
    <row r="104" spans="2:49" ht="1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10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/>
      <c r="AC104" s="89"/>
      <c r="AD104" s="90"/>
      <c r="AE104" s="89">
        <v>1</v>
      </c>
      <c r="AF104" s="732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03"/>
      <c r="AS104" s="17"/>
      <c r="AT104" s="17"/>
      <c r="AU104" s="17"/>
      <c r="AV104" s="17"/>
      <c r="AW104" s="27"/>
    </row>
    <row r="105" spans="2:49" ht="1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10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/>
      <c r="AC105" s="89"/>
      <c r="AD105" s="90"/>
      <c r="AE105" s="89">
        <v>1</v>
      </c>
      <c r="AF105" s="732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03"/>
      <c r="AS105" s="17"/>
      <c r="AT105" s="17"/>
      <c r="AU105" s="17"/>
      <c r="AV105" s="17"/>
      <c r="AW105" s="27"/>
    </row>
    <row r="106" spans="2:49" ht="1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10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/>
      <c r="AC106" s="89"/>
      <c r="AD106" s="90"/>
      <c r="AE106" s="89">
        <v>1</v>
      </c>
      <c r="AF106" s="729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03"/>
      <c r="AS106" s="17"/>
      <c r="AT106" s="17"/>
      <c r="AU106" s="17"/>
      <c r="AV106" s="17"/>
      <c r="AW106" s="27"/>
    </row>
    <row r="107" spans="2:49" ht="1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10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/>
      <c r="AC107" s="89"/>
      <c r="AD107" s="90"/>
      <c r="AE107" s="89">
        <v>1</v>
      </c>
      <c r="AF107" s="732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03"/>
      <c r="AS107" s="17"/>
      <c r="AT107" s="17"/>
      <c r="AU107" s="17"/>
      <c r="AV107" s="17"/>
      <c r="AW107" s="27"/>
    </row>
    <row r="108" spans="2:49" ht="15">
      <c r="B108" s="289">
        <v>7</v>
      </c>
      <c r="C108" s="46"/>
      <c r="D108" s="46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10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/>
      <c r="AC108" s="89"/>
      <c r="AD108" s="90"/>
      <c r="AE108" s="89">
        <v>1</v>
      </c>
      <c r="AF108" s="732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03"/>
      <c r="AS108" s="17"/>
      <c r="AT108" s="17"/>
      <c r="AU108" s="17"/>
      <c r="AV108" s="17"/>
      <c r="AW108" s="27"/>
    </row>
    <row r="109" spans="2:49" ht="1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10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/>
      <c r="AC109" s="164"/>
      <c r="AD109" s="165"/>
      <c r="AE109" s="166"/>
      <c r="AF109" s="745"/>
      <c r="AG109" s="164">
        <v>1</v>
      </c>
      <c r="AH109" s="746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03"/>
      <c r="AS109" s="17"/>
      <c r="AT109" s="17"/>
      <c r="AU109" s="17"/>
      <c r="AV109" s="17"/>
      <c r="AW109" s="27"/>
    </row>
    <row r="110" spans="2:49" ht="1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10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/>
      <c r="AC110" s="164"/>
      <c r="AD110" s="165"/>
      <c r="AE110" s="166"/>
      <c r="AF110" s="745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03"/>
      <c r="AS110" s="17"/>
      <c r="AT110" s="17"/>
      <c r="AU110" s="17"/>
      <c r="AV110" s="17"/>
      <c r="AW110" s="27"/>
    </row>
    <row r="111" spans="2:49" ht="1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/>
      <c r="AC111" s="164"/>
      <c r="AD111" s="165"/>
      <c r="AE111" s="166"/>
      <c r="AF111" s="745"/>
      <c r="AG111" s="164">
        <v>1</v>
      </c>
      <c r="AH111" s="746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03"/>
      <c r="AS111" s="17"/>
      <c r="AT111" s="17"/>
      <c r="AU111" s="17"/>
      <c r="AV111" s="17"/>
      <c r="AW111" s="27"/>
    </row>
    <row r="112" spans="2:49" ht="1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/>
      <c r="AC112" s="164"/>
      <c r="AD112" s="165"/>
      <c r="AE112" s="166"/>
      <c r="AF112" s="745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03"/>
      <c r="AS112" s="17"/>
      <c r="AT112" s="17"/>
      <c r="AU112" s="17"/>
      <c r="AV112" s="17"/>
      <c r="AW112" s="27"/>
    </row>
    <row r="113" spans="1:49" ht="1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12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745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03"/>
      <c r="AS113" s="17"/>
      <c r="AT113" s="17"/>
      <c r="AU113" s="17"/>
      <c r="AV113" s="17"/>
      <c r="AW113" s="27"/>
    </row>
    <row r="114" spans="1:49" ht="1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12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745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03"/>
      <c r="AS114" s="17"/>
      <c r="AT114" s="17"/>
      <c r="AU114" s="17"/>
      <c r="AV114" s="17"/>
      <c r="AW114" s="27"/>
    </row>
    <row r="115" spans="1:49" ht="1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12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745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03"/>
      <c r="AS115" s="17"/>
      <c r="AT115" s="17"/>
      <c r="AU115" s="17"/>
      <c r="AV115" s="17"/>
      <c r="AW115" s="27"/>
    </row>
    <row r="116" spans="1:49" ht="1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12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745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03"/>
      <c r="AS116" s="17"/>
      <c r="AT116" s="17"/>
      <c r="AU116" s="17"/>
      <c r="AV116" s="17"/>
      <c r="AW116" s="27"/>
    </row>
    <row r="117" spans="1:49" ht="1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12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745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03"/>
      <c r="AS117" s="17"/>
      <c r="AT117" s="17"/>
      <c r="AU117" s="17"/>
      <c r="AV117" s="17"/>
      <c r="AW117" s="27"/>
    </row>
    <row r="118" spans="1:49" ht="1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12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745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03"/>
      <c r="AS118" s="17"/>
      <c r="AT118" s="17"/>
      <c r="AU118" s="17"/>
      <c r="AV118" s="17"/>
      <c r="AW118" s="27"/>
    </row>
    <row r="119" spans="1:49" ht="1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12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745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03"/>
      <c r="AS119" s="17"/>
      <c r="AT119" s="17"/>
      <c r="AU119" s="17"/>
      <c r="AV119" s="17"/>
      <c r="AW119" s="27"/>
    </row>
    <row r="120" spans="1:49" ht="1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12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745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03"/>
      <c r="AS120" s="17"/>
      <c r="AT120" s="17"/>
      <c r="AU120" s="17"/>
      <c r="AV120" s="17"/>
      <c r="AW120" s="27"/>
    </row>
    <row r="121" spans="1:49" ht="1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12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745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03"/>
      <c r="AS121" s="17"/>
      <c r="AT121" s="17"/>
      <c r="AU121" s="17"/>
      <c r="AV121" s="17"/>
      <c r="AW121" s="27"/>
    </row>
    <row r="122" spans="1:49" ht="1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12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745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03"/>
      <c r="AS122" s="17"/>
      <c r="AT122" s="17"/>
      <c r="AU122" s="17"/>
      <c r="AV122" s="17"/>
      <c r="AW122" s="27"/>
    </row>
    <row r="123" spans="1:49" ht="15">
      <c r="B123" s="295"/>
      <c r="C123" s="22"/>
      <c r="D123" s="22"/>
      <c r="E123" s="17"/>
      <c r="F123" s="17"/>
      <c r="G123" s="513"/>
      <c r="H123" s="149"/>
      <c r="I123" s="229"/>
      <c r="J123" s="246"/>
      <c r="K123" s="268"/>
      <c r="L123" s="268"/>
      <c r="M123" s="514"/>
      <c r="N123" s="514"/>
      <c r="O123" s="514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15"/>
      <c r="AB123" s="516"/>
      <c r="AC123" s="517"/>
      <c r="AD123" s="517"/>
      <c r="AE123" s="518"/>
      <c r="AF123" s="660"/>
      <c r="AG123" s="518"/>
      <c r="AH123" s="518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03"/>
      <c r="AS123" s="17"/>
      <c r="AT123" s="17"/>
      <c r="AU123" s="17"/>
      <c r="AV123" s="17"/>
      <c r="AW123" s="27"/>
    </row>
    <row r="124" spans="1:49" ht="28.5">
      <c r="B124" s="295"/>
      <c r="C124" s="22"/>
      <c r="D124" s="369" t="s">
        <v>264</v>
      </c>
      <c r="E124" s="368" t="s">
        <v>325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15"/>
      <c r="AB124" s="516"/>
      <c r="AC124" s="517"/>
      <c r="AD124" s="517"/>
      <c r="AE124" s="518"/>
      <c r="AF124" s="660"/>
      <c r="AG124" s="518"/>
      <c r="AH124" s="518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03"/>
      <c r="AS124" s="17"/>
      <c r="AT124" s="17"/>
      <c r="AU124" s="17"/>
      <c r="AV124" s="17"/>
      <c r="AW124" s="27"/>
    </row>
    <row r="125" spans="1:49" ht="18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747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03"/>
      <c r="AS125" s="17"/>
      <c r="AT125" s="17"/>
      <c r="AU125" s="17"/>
      <c r="AV125" s="17"/>
      <c r="AW125" s="17"/>
    </row>
    <row r="126" spans="1:49" ht="1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414"/>
      <c r="J126" s="236"/>
      <c r="K126" s="259" t="s">
        <v>298</v>
      </c>
      <c r="L126" s="280"/>
      <c r="M126" s="537"/>
      <c r="N126" s="537" t="s">
        <v>248</v>
      </c>
      <c r="O126" s="537"/>
      <c r="P126" s="460"/>
      <c r="Q126" s="472"/>
      <c r="R126" s="473" t="s">
        <v>276</v>
      </c>
      <c r="S126" s="463"/>
      <c r="T126" s="564"/>
      <c r="U126" s="564" t="s">
        <v>278</v>
      </c>
      <c r="V126" s="564"/>
      <c r="W126" s="460" t="s">
        <v>307</v>
      </c>
      <c r="X126" s="472"/>
      <c r="Y126" s="473" t="s">
        <v>306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748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03"/>
      <c r="AS126" s="17"/>
      <c r="AT126" s="17"/>
      <c r="AU126" s="17"/>
      <c r="AV126" s="27"/>
      <c r="AW126" s="22"/>
    </row>
    <row r="127" spans="1:49" ht="26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39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5" t="s">
        <v>249</v>
      </c>
      <c r="U127" s="565" t="s">
        <v>243</v>
      </c>
      <c r="V127" s="565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749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03"/>
      <c r="AS127" s="17"/>
      <c r="AT127" s="17"/>
      <c r="AU127" s="17"/>
      <c r="AV127" s="27"/>
      <c r="AW127" s="22"/>
    </row>
    <row r="128" spans="1:49" ht="1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750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03"/>
      <c r="AS128" s="17"/>
      <c r="AT128" s="17"/>
      <c r="AU128" s="17"/>
      <c r="AV128" s="27"/>
      <c r="AW128" s="22"/>
    </row>
    <row r="129" spans="2:49" ht="1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751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03"/>
      <c r="AS129" s="17"/>
      <c r="AT129" s="17"/>
      <c r="AU129" s="17"/>
      <c r="AV129" s="27"/>
      <c r="AW129" s="22"/>
    </row>
    <row r="130" spans="2:49" ht="1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752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03"/>
      <c r="AS130" s="17"/>
      <c r="AT130" s="17"/>
      <c r="AU130" s="17"/>
      <c r="AV130" s="27"/>
      <c r="AW130" s="22"/>
    </row>
    <row r="131" spans="2:49" ht="1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13">AE131+AG131+AI131+AK131+AM131</f>
        <v>1</v>
      </c>
      <c r="AD131" s="118">
        <v>2</v>
      </c>
      <c r="AE131" s="119">
        <v>0.2</v>
      </c>
      <c r="AF131" s="753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03"/>
      <c r="AS131" s="17"/>
      <c r="AT131" s="17"/>
      <c r="AU131" s="17"/>
      <c r="AV131" s="27"/>
      <c r="AW131" s="22"/>
    </row>
    <row r="132" spans="2:49" ht="1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13"/>
        <v>1</v>
      </c>
      <c r="AD132" s="118">
        <v>2</v>
      </c>
      <c r="AE132" s="119">
        <v>0.2</v>
      </c>
      <c r="AF132" s="753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03"/>
      <c r="AS132" s="17"/>
      <c r="AT132" s="17"/>
      <c r="AU132" s="17"/>
      <c r="AV132" s="27"/>
      <c r="AW132" s="22"/>
    </row>
    <row r="133" spans="2:49" ht="1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754">
        <v>4</v>
      </c>
      <c r="AE133" s="119">
        <v>0.4</v>
      </c>
      <c r="AF133" s="755">
        <v>0.8</v>
      </c>
      <c r="AG133" s="119">
        <v>0.4</v>
      </c>
      <c r="AH133" s="754">
        <v>0.8</v>
      </c>
      <c r="AI133" s="119">
        <v>0.4</v>
      </c>
      <c r="AJ133" s="754">
        <v>0.8</v>
      </c>
      <c r="AK133" s="119">
        <v>0.4</v>
      </c>
      <c r="AL133" s="754">
        <v>0.8</v>
      </c>
      <c r="AM133" s="119">
        <v>0.4</v>
      </c>
      <c r="AN133" s="754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</row>
    <row r="134" spans="2:49" ht="1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751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03"/>
      <c r="AS134" s="17"/>
      <c r="AT134" s="17"/>
      <c r="AU134" s="17"/>
      <c r="AV134" s="27"/>
      <c r="AW134" s="22"/>
    </row>
    <row r="135" spans="2:49" ht="1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735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03"/>
      <c r="AS135" s="17"/>
      <c r="AT135" s="17"/>
      <c r="AU135" s="17"/>
      <c r="AV135" s="27"/>
      <c r="AW135" s="22"/>
    </row>
    <row r="136" spans="2:49" ht="1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756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03"/>
      <c r="AS136" s="17"/>
      <c r="AT136" s="17"/>
      <c r="AU136" s="17"/>
      <c r="AV136" s="27"/>
      <c r="AW136" s="22"/>
    </row>
    <row r="137" spans="2:49" ht="1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326</v>
      </c>
      <c r="AE137" s="76">
        <v>28</v>
      </c>
      <c r="AF137" s="718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05">
        <f t="shared" ref="AR137:AR142" si="14">SUM(AE137:AQ137)</f>
        <v>71</v>
      </c>
      <c r="AS137" s="17"/>
      <c r="AT137" s="17"/>
      <c r="AU137" s="17"/>
      <c r="AV137" s="27"/>
      <c r="AW137" s="22"/>
    </row>
    <row r="138" spans="2:49" ht="1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327</v>
      </c>
      <c r="AE138" s="438">
        <v>28</v>
      </c>
      <c r="AF138" s="757"/>
      <c r="AG138" s="438">
        <v>23</v>
      </c>
      <c r="AH138" s="497"/>
      <c r="AI138" s="438">
        <v>4</v>
      </c>
      <c r="AJ138" s="497"/>
      <c r="AK138" s="438">
        <v>7</v>
      </c>
      <c r="AL138" s="497"/>
      <c r="AM138" s="438">
        <v>7</v>
      </c>
      <c r="AN138" s="497"/>
      <c r="AO138" s="498"/>
      <c r="AP138" s="438">
        <v>2</v>
      </c>
      <c r="AQ138" s="497"/>
      <c r="AR138" s="505">
        <f t="shared" si="14"/>
        <v>71</v>
      </c>
      <c r="AS138" s="17"/>
      <c r="AT138" s="17"/>
      <c r="AU138" s="17"/>
      <c r="AV138" s="27"/>
      <c r="AW138" s="22"/>
    </row>
    <row r="139" spans="2:49" ht="1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08"/>
      <c r="AD139" s="509" t="s">
        <v>328</v>
      </c>
      <c r="AE139" s="438">
        <v>29</v>
      </c>
      <c r="AF139" s="757"/>
      <c r="AG139" s="438">
        <v>39</v>
      </c>
      <c r="AH139" s="497"/>
      <c r="AI139" s="438">
        <v>9</v>
      </c>
      <c r="AJ139" s="497"/>
      <c r="AK139" s="438">
        <v>13</v>
      </c>
      <c r="AL139" s="497"/>
      <c r="AM139" s="438">
        <v>3</v>
      </c>
      <c r="AN139" s="497"/>
      <c r="AO139" s="498"/>
      <c r="AP139" s="438"/>
      <c r="AQ139" s="497"/>
      <c r="AR139" s="505">
        <f t="shared" ref="AR139:AR140" si="15">SUM(AE139:AQ139)</f>
        <v>93</v>
      </c>
      <c r="AS139" s="17"/>
      <c r="AT139" s="17"/>
      <c r="AU139" s="17"/>
      <c r="AV139" s="27"/>
      <c r="AW139" s="22"/>
    </row>
    <row r="140" spans="2:49" ht="1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08"/>
      <c r="AD140" s="509" t="s">
        <v>329</v>
      </c>
      <c r="AE140" s="438">
        <v>43</v>
      </c>
      <c r="AF140" s="757"/>
      <c r="AG140" s="438">
        <v>16</v>
      </c>
      <c r="AH140" s="497"/>
      <c r="AI140" s="438">
        <v>0</v>
      </c>
      <c r="AJ140" s="497"/>
      <c r="AK140" s="438">
        <v>6</v>
      </c>
      <c r="AL140" s="497"/>
      <c r="AM140" s="438">
        <v>9</v>
      </c>
      <c r="AN140" s="497"/>
      <c r="AO140" s="498"/>
      <c r="AP140" s="438"/>
      <c r="AQ140" s="497"/>
      <c r="AR140" s="505">
        <f t="shared" si="15"/>
        <v>74</v>
      </c>
      <c r="AS140" s="17"/>
      <c r="AT140" s="17"/>
      <c r="AU140" s="17"/>
      <c r="AV140" s="27"/>
      <c r="AW140" s="22"/>
    </row>
    <row r="141" spans="2:49" ht="1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38"/>
      <c r="J141" s="438"/>
      <c r="K141" s="438"/>
      <c r="L141" s="438"/>
      <c r="M141" s="222"/>
      <c r="N141" s="222"/>
      <c r="O141" s="222"/>
      <c r="P141" s="492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494"/>
      <c r="AD141" s="495" t="s">
        <v>330</v>
      </c>
      <c r="AE141" s="423">
        <v>20</v>
      </c>
      <c r="AF141" s="758"/>
      <c r="AG141" s="423">
        <v>20</v>
      </c>
      <c r="AH141" s="496"/>
      <c r="AI141" s="423">
        <v>5</v>
      </c>
      <c r="AJ141" s="496"/>
      <c r="AK141" s="423">
        <v>5</v>
      </c>
      <c r="AL141" s="496"/>
      <c r="AM141" s="423">
        <v>5</v>
      </c>
      <c r="AN141" s="496"/>
      <c r="AO141" s="309"/>
      <c r="AP141" s="222"/>
      <c r="AQ141" s="223"/>
      <c r="AR141" s="230">
        <f t="shared" si="14"/>
        <v>55</v>
      </c>
      <c r="AS141" s="17"/>
      <c r="AT141" s="17"/>
      <c r="AU141" s="17"/>
      <c r="AV141" s="27"/>
      <c r="AW141" s="22"/>
    </row>
    <row r="142" spans="2:49" ht="1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38"/>
      <c r="J142" s="438"/>
      <c r="K142" s="438"/>
      <c r="L142" s="438"/>
      <c r="M142" s="222"/>
      <c r="N142" s="222"/>
      <c r="O142" s="222"/>
      <c r="P142" s="492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494"/>
      <c r="AD142" s="495" t="s">
        <v>331</v>
      </c>
      <c r="AE142" s="423">
        <v>50</v>
      </c>
      <c r="AF142" s="758"/>
      <c r="AG142" s="423">
        <v>50</v>
      </c>
      <c r="AH142" s="496"/>
      <c r="AI142" s="423">
        <v>15</v>
      </c>
      <c r="AJ142" s="496"/>
      <c r="AK142" s="423">
        <v>10</v>
      </c>
      <c r="AL142" s="496"/>
      <c r="AM142" s="423">
        <v>15</v>
      </c>
      <c r="AN142" s="496"/>
      <c r="AO142" s="309"/>
      <c r="AP142" s="222"/>
      <c r="AQ142" s="223"/>
      <c r="AR142" s="230">
        <f t="shared" si="14"/>
        <v>140</v>
      </c>
      <c r="AS142" s="17"/>
      <c r="AT142" s="17"/>
      <c r="AU142" s="17"/>
      <c r="AV142" s="27"/>
      <c r="AW142" s="22"/>
    </row>
    <row r="143" spans="2:49" ht="1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598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759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03">
        <v>16</v>
      </c>
      <c r="AS143" s="17"/>
      <c r="AT143" s="17"/>
      <c r="AU143" s="17"/>
      <c r="AV143" s="27"/>
      <c r="AW143" s="22"/>
    </row>
    <row r="144" spans="2:49" ht="1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440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332</v>
      </c>
      <c r="AE144" s="17">
        <f>SUM(AE139:AE140)</f>
        <v>72</v>
      </c>
      <c r="AF144" s="503"/>
      <c r="AG144" s="17">
        <f t="shared" ref="AG144:AR144" si="16">SUM(AG139:AG140)</f>
        <v>55</v>
      </c>
      <c r="AH144" s="17"/>
      <c r="AI144" s="17">
        <f t="shared" si="16"/>
        <v>9</v>
      </c>
      <c r="AJ144" s="17"/>
      <c r="AK144" s="17">
        <f t="shared" si="16"/>
        <v>19</v>
      </c>
      <c r="AL144" s="17"/>
      <c r="AM144" s="17">
        <f t="shared" si="16"/>
        <v>12</v>
      </c>
      <c r="AN144" s="17"/>
      <c r="AO144" s="17">
        <f t="shared" si="16"/>
        <v>0</v>
      </c>
      <c r="AP144" s="17">
        <f t="shared" si="16"/>
        <v>0</v>
      </c>
      <c r="AQ144" s="17">
        <f t="shared" si="16"/>
        <v>0</v>
      </c>
      <c r="AR144" s="503">
        <f t="shared" si="16"/>
        <v>167</v>
      </c>
      <c r="AS144" s="20"/>
      <c r="AT144" s="20"/>
      <c r="AU144" s="20"/>
      <c r="AV144" s="24"/>
      <c r="AW144" s="25"/>
    </row>
    <row r="145" spans="2:49" ht="1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333</v>
      </c>
      <c r="AE145" s="229">
        <f>SUM(AE141:AE142)</f>
        <v>70</v>
      </c>
      <c r="AF145" s="230"/>
      <c r="AG145" s="229">
        <f t="shared" ref="AG145:AR145" si="17">SUM(AG141:AG142)</f>
        <v>70</v>
      </c>
      <c r="AH145" s="229"/>
      <c r="AI145" s="229">
        <f t="shared" si="17"/>
        <v>20</v>
      </c>
      <c r="AJ145" s="229"/>
      <c r="AK145" s="229">
        <f t="shared" si="17"/>
        <v>15</v>
      </c>
      <c r="AL145" s="229"/>
      <c r="AM145" s="229">
        <f t="shared" si="17"/>
        <v>20</v>
      </c>
      <c r="AN145" s="229"/>
      <c r="AO145" s="229">
        <f t="shared" si="17"/>
        <v>0</v>
      </c>
      <c r="AP145" s="229">
        <f t="shared" si="17"/>
        <v>0</v>
      </c>
      <c r="AQ145" s="229">
        <f t="shared" si="17"/>
        <v>0</v>
      </c>
      <c r="AR145" s="230">
        <f t="shared" si="17"/>
        <v>195</v>
      </c>
      <c r="AS145" s="20"/>
      <c r="AT145" s="20"/>
      <c r="AU145" s="20"/>
      <c r="AV145" s="24"/>
      <c r="AW145" s="25"/>
    </row>
    <row r="146" spans="2:49" ht="1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06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06"/>
      <c r="AS146" s="17"/>
      <c r="AT146" s="20"/>
      <c r="AU146" s="20"/>
      <c r="AV146" s="20"/>
      <c r="AW146" s="20"/>
    </row>
    <row r="147" spans="2:49" ht="18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49" ht="1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414"/>
      <c r="J148" s="236"/>
      <c r="K148" s="259" t="s">
        <v>298</v>
      </c>
      <c r="L148" s="280"/>
      <c r="M148" s="537"/>
      <c r="N148" s="537" t="s">
        <v>248</v>
      </c>
      <c r="O148" s="537"/>
      <c r="P148" s="460"/>
      <c r="Q148" s="461"/>
      <c r="R148" s="473" t="s">
        <v>276</v>
      </c>
      <c r="S148" s="463"/>
      <c r="T148" s="564"/>
      <c r="U148" s="564" t="s">
        <v>278</v>
      </c>
      <c r="V148" s="564"/>
      <c r="W148" s="563" t="s">
        <v>319</v>
      </c>
      <c r="X148" s="472"/>
      <c r="Y148" s="462" t="s">
        <v>320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03"/>
      <c r="AW148"/>
    </row>
    <row r="149" spans="2:49" ht="26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39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5" t="s">
        <v>249</v>
      </c>
      <c r="U149" s="565" t="s">
        <v>243</v>
      </c>
      <c r="V149" s="565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03"/>
      <c r="AW149"/>
    </row>
    <row r="150" spans="2:49" ht="1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03"/>
      <c r="AW150"/>
    </row>
    <row r="151" spans="2:49" ht="1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03"/>
      <c r="AW151"/>
    </row>
    <row r="152" spans="2:49" ht="1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760">
        <v>4</v>
      </c>
      <c r="AE152" s="233"/>
      <c r="AL152" s="153"/>
      <c r="AM152" s="1"/>
      <c r="AR152" s="503"/>
      <c r="AW152"/>
    </row>
    <row r="153" spans="2:49" ht="1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499" t="s">
        <v>334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03"/>
      <c r="AW153"/>
    </row>
    <row r="154" spans="2:49" ht="1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03"/>
      <c r="AW154"/>
    </row>
    <row r="155" spans="2:49" ht="1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03"/>
      <c r="AW155"/>
    </row>
    <row r="156" spans="2:49" ht="1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03"/>
      <c r="AW156"/>
    </row>
    <row r="157" spans="2:49" ht="1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03"/>
      <c r="AW157"/>
    </row>
    <row r="158" spans="2:49" ht="1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03"/>
      <c r="AW158"/>
    </row>
    <row r="159" spans="2:49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03"/>
      <c r="AW159"/>
    </row>
    <row r="160" spans="2:49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03"/>
      <c r="AW160"/>
    </row>
    <row r="161" spans="2:49" ht="1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03"/>
      <c r="AW161"/>
    </row>
    <row r="162" spans="2:49" ht="1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03"/>
      <c r="AW162"/>
    </row>
    <row r="163" spans="2:49" ht="1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8"/>
      <c r="AB163" s="68" t="s">
        <v>150</v>
      </c>
      <c r="AC163" s="89">
        <v>1</v>
      </c>
      <c r="AD163" s="761">
        <v>2</v>
      </c>
      <c r="AE163" s="232"/>
      <c r="AL163" s="153"/>
      <c r="AM163" s="1"/>
      <c r="AR163" s="503"/>
      <c r="AW163"/>
    </row>
    <row r="164" spans="2:49" ht="1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03"/>
      <c r="AW164"/>
    </row>
    <row r="165" spans="2:49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03"/>
      <c r="AW165"/>
    </row>
    <row r="166" spans="2:49" ht="1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03"/>
      <c r="AW166"/>
    </row>
    <row r="167" spans="2:49" ht="1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03"/>
      <c r="AW167"/>
    </row>
    <row r="168" spans="2:49" ht="1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25">
        <v>3</v>
      </c>
      <c r="AE168" s="232"/>
      <c r="AL168" s="153"/>
      <c r="AM168" s="1"/>
      <c r="AR168" s="503"/>
      <c r="AW168"/>
    </row>
    <row r="169" spans="2:49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03"/>
      <c r="AW169"/>
    </row>
    <row r="170" spans="2:49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03"/>
      <c r="AW170"/>
    </row>
    <row r="171" spans="2:49" ht="18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762" t="s">
        <v>335</v>
      </c>
      <c r="AL171" s="153"/>
      <c r="AM171" s="1"/>
      <c r="AR171" s="503"/>
      <c r="AW171"/>
    </row>
    <row r="172" spans="2:49" ht="1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282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03"/>
      <c r="AW172"/>
    </row>
    <row r="173" spans="2:49" ht="1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761">
        <v>3</v>
      </c>
      <c r="AE173" s="232"/>
      <c r="AL173" s="153"/>
      <c r="AM173" s="1"/>
      <c r="AR173" s="503"/>
      <c r="AW173"/>
    </row>
    <row r="174" spans="2:49" ht="1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282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03"/>
      <c r="AW174"/>
    </row>
    <row r="175" spans="2:49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03"/>
      <c r="AW175"/>
    </row>
    <row r="176" spans="2:49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03"/>
      <c r="AW176"/>
    </row>
    <row r="177" spans="2:49" ht="1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03"/>
      <c r="AW177"/>
    </row>
    <row r="178" spans="2:49" ht="1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03"/>
      <c r="AW178"/>
    </row>
    <row r="179" spans="2:49" ht="1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761">
        <v>2</v>
      </c>
      <c r="AE179" s="232"/>
      <c r="AL179" s="153"/>
      <c r="AM179" s="1"/>
      <c r="AR179" s="503"/>
      <c r="AW179"/>
    </row>
    <row r="180" spans="2:49" ht="1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25"/>
      <c r="X180" s="625"/>
      <c r="Y180" s="625"/>
      <c r="Z180" s="625"/>
      <c r="AE180" s="232"/>
      <c r="AL180" s="153"/>
      <c r="AM180" s="1"/>
      <c r="AR180" s="503"/>
      <c r="AW180"/>
    </row>
    <row r="181" spans="2:49" ht="15">
      <c r="B181" s="291"/>
      <c r="C181" s="56"/>
      <c r="D181" s="56" t="s">
        <v>213</v>
      </c>
      <c r="E181" s="98">
        <v>2</v>
      </c>
      <c r="F181" s="98">
        <v>2</v>
      </c>
      <c r="G181" s="471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761">
        <v>2</v>
      </c>
      <c r="AE181" s="232"/>
      <c r="AL181" s="153"/>
      <c r="AM181" s="1"/>
      <c r="AR181" s="503"/>
      <c r="AW181"/>
    </row>
    <row r="182" spans="2:49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03"/>
      <c r="AW182"/>
    </row>
    <row r="183" spans="2:49" ht="1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03"/>
      <c r="AW183"/>
    </row>
    <row r="184" spans="2:49" ht="1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03"/>
      <c r="AW184"/>
    </row>
    <row r="185" spans="2:49" ht="1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336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03"/>
      <c r="AW185"/>
    </row>
    <row r="186" spans="2:49" ht="1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03"/>
      <c r="AW186"/>
    </row>
    <row r="187" spans="2:49" ht="20.25">
      <c r="B187" s="289"/>
      <c r="C187" s="46"/>
      <c r="D187" s="46" t="s">
        <v>207</v>
      </c>
      <c r="E187" s="98">
        <v>3</v>
      </c>
      <c r="F187" s="98">
        <v>1</v>
      </c>
      <c r="G187" s="471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763" t="s">
        <v>337</v>
      </c>
      <c r="AL187" s="153"/>
      <c r="AM187" s="1"/>
      <c r="AR187" s="503"/>
      <c r="AW187"/>
    </row>
    <row r="188" spans="2:49" ht="18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761">
        <v>2</v>
      </c>
      <c r="AE188" s="232"/>
      <c r="AF188" s="762" t="s">
        <v>338</v>
      </c>
      <c r="AL188" s="153"/>
      <c r="AM188" s="1"/>
      <c r="AR188" s="503"/>
      <c r="AW188"/>
    </row>
    <row r="189" spans="2:49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03"/>
      <c r="AW189"/>
    </row>
    <row r="190" spans="2:49" ht="1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03"/>
      <c r="AW190"/>
    </row>
    <row r="191" spans="2:49" ht="15">
      <c r="B191" s="292"/>
      <c r="C191" s="61"/>
      <c r="D191" s="56" t="s">
        <v>209</v>
      </c>
      <c r="E191" s="76">
        <v>4</v>
      </c>
      <c r="F191" s="76">
        <v>0</v>
      </c>
      <c r="G191" s="471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03"/>
      <c r="AW191"/>
    </row>
    <row r="192" spans="2:49" ht="1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03"/>
      <c r="AW192"/>
    </row>
    <row r="193" spans="1:49" ht="1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25"/>
      <c r="X193" s="625"/>
      <c r="Y193" s="625"/>
      <c r="Z193" s="625"/>
      <c r="AE193" s="232"/>
      <c r="AL193" s="153"/>
      <c r="AM193" s="1"/>
      <c r="AR193" s="503"/>
      <c r="AW193"/>
    </row>
    <row r="194" spans="1:49" ht="1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03"/>
      <c r="AW194"/>
    </row>
    <row r="195" spans="1:49" ht="1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15"/>
      <c r="I195" s="436"/>
      <c r="J195" s="436"/>
      <c r="K195" s="436"/>
      <c r="L195" s="436"/>
      <c r="M195" s="15"/>
      <c r="N195" s="15"/>
      <c r="O195" s="15"/>
      <c r="P195" s="764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03"/>
      <c r="AW195"/>
    </row>
    <row r="196" spans="1:49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03"/>
      <c r="AW196"/>
    </row>
    <row r="197" spans="1:49" ht="1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03"/>
      <c r="AW197"/>
    </row>
    <row r="198" spans="1:49" ht="1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03"/>
      <c r="AW198"/>
    </row>
    <row r="199" spans="1:49" ht="1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03"/>
      <c r="AW199"/>
    </row>
    <row r="200" spans="1:49" ht="1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03"/>
      <c r="AW200"/>
    </row>
    <row r="201" spans="1:49" ht="1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41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03"/>
      <c r="AW201"/>
    </row>
    <row r="202" spans="1:49" ht="15">
      <c r="A202" s="26"/>
      <c r="B202" s="372"/>
      <c r="C202" s="86"/>
      <c r="D202" s="86"/>
      <c r="E202" s="132"/>
      <c r="F202" s="132"/>
      <c r="G202" s="335"/>
      <c r="H202" s="185"/>
      <c r="I202" s="335"/>
      <c r="J202" s="335"/>
      <c r="K202" s="541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02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03"/>
      <c r="AS202" s="5"/>
      <c r="AT202" s="5"/>
      <c r="AU202" s="5"/>
      <c r="AV202" s="5"/>
      <c r="AW202" s="26"/>
    </row>
    <row r="203" spans="1:49" ht="1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30">
        <v>1</v>
      </c>
      <c r="T203" s="142"/>
      <c r="U203" s="142"/>
      <c r="V203" s="142"/>
      <c r="W203" s="625"/>
      <c r="X203" s="625"/>
      <c r="Y203" s="625"/>
      <c r="Z203" s="625"/>
      <c r="AE203" s="232"/>
      <c r="AL203" s="153"/>
      <c r="AM203" s="1"/>
      <c r="AR203" s="503"/>
      <c r="AW203"/>
    </row>
    <row r="204" spans="1:49" ht="1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25"/>
      <c r="X204" s="625"/>
      <c r="Y204" s="625"/>
      <c r="Z204" s="625"/>
      <c r="AE204" s="232"/>
      <c r="AL204" s="153"/>
      <c r="AM204" s="1"/>
      <c r="AR204" s="503"/>
      <c r="AW204"/>
    </row>
    <row r="205" spans="1:49" ht="1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305</v>
      </c>
      <c r="AB205" s="68"/>
      <c r="AC205" s="96">
        <v>1</v>
      </c>
      <c r="AD205" s="97">
        <v>1</v>
      </c>
      <c r="AE205" s="232"/>
      <c r="AL205" s="153"/>
      <c r="AM205" s="1"/>
      <c r="AR205" s="503"/>
      <c r="AW205"/>
    </row>
    <row r="206" spans="1:49" ht="16.5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305</v>
      </c>
      <c r="AB206" s="68"/>
      <c r="AC206" s="96">
        <v>1</v>
      </c>
      <c r="AD206" s="97">
        <v>1</v>
      </c>
      <c r="AE206" s="232"/>
      <c r="AL206" s="153"/>
      <c r="AM206" s="1"/>
      <c r="AR206" s="503"/>
      <c r="AW206"/>
    </row>
    <row r="207" spans="1:49" ht="16.5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I207" s="441"/>
      <c r="J207" s="441"/>
      <c r="K207" s="441"/>
      <c r="L207" s="441"/>
      <c r="M207" s="538"/>
      <c r="N207" s="538"/>
      <c r="O207" s="538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305</v>
      </c>
      <c r="AB207" s="68"/>
      <c r="AC207" s="96">
        <v>1</v>
      </c>
      <c r="AD207" s="97">
        <v>1</v>
      </c>
    </row>
    <row r="208" spans="1:49">
      <c r="M208" s="538"/>
      <c r="N208" s="538"/>
      <c r="O208" s="538"/>
      <c r="T208" s="395"/>
      <c r="U208" s="441"/>
      <c r="V208" s="441"/>
      <c r="W208" s="441"/>
      <c r="X208" s="441"/>
      <c r="Y208" s="441"/>
      <c r="Z208" s="441"/>
      <c r="AL208" s="153"/>
      <c r="AM208" s="1"/>
      <c r="AR208" s="503"/>
      <c r="AW208"/>
    </row>
    <row r="209" spans="2:49" ht="18">
      <c r="B209" s="556" t="s">
        <v>97</v>
      </c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L209" s="153"/>
      <c r="AM209" s="1"/>
      <c r="AR209" s="503"/>
      <c r="AW209"/>
    </row>
    <row r="210" spans="2:49" ht="1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19"/>
      <c r="I210" s="414"/>
      <c r="J210" s="236"/>
      <c r="K210" s="259" t="s">
        <v>298</v>
      </c>
      <c r="L210" s="280"/>
      <c r="M210" s="537"/>
      <c r="N210" s="537" t="s">
        <v>248</v>
      </c>
      <c r="O210" s="537"/>
      <c r="P210" s="460"/>
      <c r="Q210" s="461"/>
      <c r="R210" s="473" t="s">
        <v>276</v>
      </c>
      <c r="S210" s="463"/>
      <c r="T210" s="564"/>
      <c r="U210" s="564" t="s">
        <v>278</v>
      </c>
      <c r="V210" s="564"/>
      <c r="W210" s="563" t="s">
        <v>319</v>
      </c>
      <c r="X210" s="472"/>
      <c r="Y210" s="462" t="s">
        <v>320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03"/>
      <c r="AW210"/>
    </row>
    <row r="211" spans="2:49" ht="26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0" t="s">
        <v>249</v>
      </c>
      <c r="I211" s="539" t="s">
        <v>250</v>
      </c>
      <c r="J211" s="540" t="s">
        <v>245</v>
      </c>
      <c r="K211" s="540" t="s">
        <v>243</v>
      </c>
      <c r="L211" s="539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5" t="s">
        <v>249</v>
      </c>
      <c r="U211" s="565" t="s">
        <v>243</v>
      </c>
      <c r="V211" s="565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03"/>
      <c r="AW211"/>
    </row>
    <row r="212" spans="2:49" ht="1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5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03"/>
      <c r="AW212"/>
    </row>
    <row r="213" spans="2:49" ht="1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760">
        <v>2</v>
      </c>
      <c r="AL213" s="153"/>
      <c r="AM213" s="1"/>
      <c r="AR213" s="503"/>
      <c r="AW213"/>
    </row>
    <row r="214" spans="2:49" ht="1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03"/>
      <c r="AW214"/>
    </row>
    <row r="215" spans="2:49" ht="1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03"/>
      <c r="AW215"/>
    </row>
    <row r="216" spans="2:49" ht="1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03"/>
      <c r="AW216"/>
    </row>
    <row r="217" spans="2:49" ht="15">
      <c r="B217" s="301"/>
      <c r="C217" s="128"/>
      <c r="D217" s="128" t="s">
        <v>221</v>
      </c>
      <c r="E217" s="202">
        <v>2</v>
      </c>
      <c r="F217" s="202">
        <v>1</v>
      </c>
      <c r="G217" s="471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03"/>
      <c r="AW217"/>
    </row>
    <row r="218" spans="2:49" ht="15">
      <c r="B218" s="301"/>
      <c r="C218" s="128"/>
      <c r="D218" s="128" t="s">
        <v>222</v>
      </c>
      <c r="E218" s="202">
        <v>2</v>
      </c>
      <c r="F218" s="202">
        <v>1</v>
      </c>
      <c r="G218" s="471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03"/>
      <c r="AW218"/>
    </row>
    <row r="219" spans="2:49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03"/>
      <c r="AW219"/>
    </row>
    <row r="220" spans="2:49" ht="1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03"/>
      <c r="AW220"/>
    </row>
    <row r="221" spans="2:49" ht="1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03"/>
      <c r="AW221"/>
    </row>
    <row r="222" spans="2:49" ht="1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03"/>
      <c r="AW222"/>
    </row>
    <row r="223" spans="2:49" ht="1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03"/>
      <c r="AW223"/>
    </row>
    <row r="224" spans="2:49" ht="1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03"/>
      <c r="AW224"/>
    </row>
    <row r="225" spans="1:49" ht="1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03"/>
      <c r="AW225"/>
    </row>
    <row r="226" spans="1:49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03"/>
      <c r="AW226"/>
    </row>
    <row r="227" spans="1:49" ht="1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03"/>
      <c r="AW227"/>
    </row>
    <row r="228" spans="1:49" ht="1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03"/>
      <c r="AW228"/>
    </row>
    <row r="229" spans="1:49" ht="1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03"/>
      <c r="AW229"/>
    </row>
    <row r="230" spans="1:49" ht="1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03"/>
      <c r="AW230"/>
    </row>
    <row r="231" spans="1:49" ht="1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26">
        <v>0</v>
      </c>
      <c r="AD231" s="525">
        <v>0</v>
      </c>
      <c r="AL231" s="153"/>
      <c r="AM231" s="1"/>
      <c r="AR231" s="503"/>
      <c r="AW231"/>
    </row>
    <row r="232" spans="1:49" ht="15">
      <c r="A232" s="376"/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42" t="s">
        <v>241</v>
      </c>
      <c r="J232" s="542" t="s">
        <v>241</v>
      </c>
      <c r="K232" s="542" t="s">
        <v>241</v>
      </c>
      <c r="L232" s="542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W232" s="376"/>
    </row>
    <row r="233" spans="1:49" ht="1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03"/>
      <c r="AW233"/>
    </row>
    <row r="234" spans="1:49" ht="1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03"/>
      <c r="AW234"/>
    </row>
    <row r="235" spans="1:49" ht="1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</row>
    <row r="236" spans="1:49">
      <c r="M236" s="538"/>
      <c r="N236" s="538"/>
      <c r="O236" s="538"/>
    </row>
    <row r="237" spans="1:49" ht="18">
      <c r="B237" s="556" t="s">
        <v>285</v>
      </c>
      <c r="M237" s="538"/>
      <c r="N237" s="538"/>
      <c r="O237" s="538"/>
    </row>
    <row r="238" spans="1:49" ht="1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19"/>
      <c r="I238" s="414"/>
      <c r="J238" s="236"/>
      <c r="K238" s="259" t="s">
        <v>298</v>
      </c>
      <c r="L238" s="280"/>
      <c r="M238" s="537"/>
      <c r="N238" s="537" t="s">
        <v>248</v>
      </c>
      <c r="O238" s="537"/>
      <c r="P238" s="460"/>
      <c r="Q238" s="461"/>
      <c r="R238" s="473" t="s">
        <v>276</v>
      </c>
      <c r="S238" s="463"/>
      <c r="T238" s="564"/>
      <c r="U238" s="564" t="s">
        <v>278</v>
      </c>
      <c r="V238" s="564"/>
      <c r="W238" s="563" t="s">
        <v>319</v>
      </c>
      <c r="X238" s="472"/>
      <c r="Y238" s="462" t="s">
        <v>320</v>
      </c>
      <c r="Z238" s="463"/>
      <c r="AA238" s="147" t="s">
        <v>243</v>
      </c>
      <c r="AB238" s="148" t="s">
        <v>243</v>
      </c>
      <c r="AC238" s="7" t="s">
        <v>288</v>
      </c>
      <c r="AD238" s="8"/>
    </row>
    <row r="239" spans="1:49" ht="26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0" t="s">
        <v>249</v>
      </c>
      <c r="I239" s="539" t="s">
        <v>250</v>
      </c>
      <c r="J239" s="540" t="s">
        <v>245</v>
      </c>
      <c r="K239" s="540" t="s">
        <v>243</v>
      </c>
      <c r="L239" s="539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5" t="s">
        <v>249</v>
      </c>
      <c r="U239" s="565" t="s">
        <v>243</v>
      </c>
      <c r="V239" s="565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1:49" ht="1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0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286</v>
      </c>
      <c r="AC240" s="122">
        <v>1</v>
      </c>
      <c r="AD240" s="123">
        <v>1</v>
      </c>
    </row>
    <row r="241" spans="2:44" ht="15">
      <c r="B241" s="301"/>
      <c r="C241" s="128"/>
      <c r="D241" s="128" t="s">
        <v>290</v>
      </c>
      <c r="E241" s="202">
        <v>3</v>
      </c>
      <c r="F241" s="202">
        <v>0</v>
      </c>
      <c r="G241" s="511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286</v>
      </c>
      <c r="AC241" s="130">
        <v>1</v>
      </c>
      <c r="AD241" s="131">
        <v>1</v>
      </c>
    </row>
    <row r="242" spans="2:44" ht="15">
      <c r="B242" s="301"/>
      <c r="C242" s="128"/>
      <c r="D242" s="128" t="s">
        <v>291</v>
      </c>
      <c r="E242" s="202">
        <v>3</v>
      </c>
      <c r="F242" s="202">
        <v>0</v>
      </c>
      <c r="G242" s="511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286</v>
      </c>
      <c r="AC242" s="130">
        <v>1</v>
      </c>
      <c r="AD242" s="131">
        <v>1</v>
      </c>
    </row>
    <row r="243" spans="2:44" ht="15">
      <c r="B243" s="301"/>
      <c r="C243" s="128"/>
      <c r="D243" s="128" t="s">
        <v>292</v>
      </c>
      <c r="E243" s="202">
        <v>3</v>
      </c>
      <c r="F243" s="202">
        <v>0</v>
      </c>
      <c r="G243" s="511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286</v>
      </c>
      <c r="AC243" s="130">
        <v>1</v>
      </c>
      <c r="AD243" s="131">
        <v>1</v>
      </c>
    </row>
    <row r="244" spans="2:44" ht="15">
      <c r="B244" s="301"/>
      <c r="C244" s="128"/>
      <c r="D244" s="128" t="s">
        <v>293</v>
      </c>
      <c r="E244" s="202">
        <v>3</v>
      </c>
      <c r="F244" s="202">
        <v>0</v>
      </c>
      <c r="G244" s="511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286</v>
      </c>
      <c r="AC244" s="130">
        <v>1</v>
      </c>
      <c r="AD244" s="131">
        <v>1</v>
      </c>
    </row>
    <row r="245" spans="2:44" ht="15">
      <c r="B245" s="301"/>
      <c r="C245" s="128"/>
      <c r="D245" s="128" t="s">
        <v>294</v>
      </c>
      <c r="E245" s="202">
        <v>3</v>
      </c>
      <c r="F245" s="202">
        <v>0</v>
      </c>
      <c r="G245" s="511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286</v>
      </c>
      <c r="AC245" s="130">
        <v>1</v>
      </c>
      <c r="AD245" s="131">
        <v>1</v>
      </c>
    </row>
    <row r="246" spans="2:44">
      <c r="B246" s="290"/>
      <c r="C246" s="52"/>
      <c r="D246" s="53"/>
      <c r="E246" s="196"/>
      <c r="F246" s="196"/>
      <c r="G246" s="511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1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287</v>
      </c>
      <c r="AC247" s="96">
        <v>1</v>
      </c>
      <c r="AD247" s="97">
        <v>1</v>
      </c>
    </row>
    <row r="248" spans="2:44" ht="15">
      <c r="B248" s="291"/>
      <c r="C248" s="56"/>
      <c r="D248" s="56" t="s">
        <v>296</v>
      </c>
      <c r="E248" s="76">
        <v>3</v>
      </c>
      <c r="F248" s="76">
        <v>0</v>
      </c>
      <c r="G248" s="511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287</v>
      </c>
      <c r="AC248" s="96">
        <v>1</v>
      </c>
      <c r="AD248" s="97">
        <v>1</v>
      </c>
    </row>
    <row r="249" spans="2:44" ht="15">
      <c r="B249" s="291"/>
      <c r="C249" s="56"/>
      <c r="D249" s="56" t="s">
        <v>297</v>
      </c>
      <c r="E249" s="76">
        <v>3</v>
      </c>
      <c r="F249" s="76">
        <v>0</v>
      </c>
      <c r="G249" s="511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287</v>
      </c>
      <c r="AC249" s="96">
        <v>1</v>
      </c>
      <c r="AD249" s="97">
        <v>1</v>
      </c>
    </row>
    <row r="250" spans="2:44" ht="15">
      <c r="B250" s="289"/>
      <c r="C250" s="46"/>
      <c r="D250" s="46"/>
      <c r="E250" s="98"/>
      <c r="F250" s="98"/>
      <c r="G250" s="511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>
      <c r="B251" s="289"/>
      <c r="C251" s="46"/>
      <c r="D251" s="46" t="s">
        <v>98</v>
      </c>
      <c r="E251" s="206" t="s">
        <v>241</v>
      </c>
      <c r="F251" s="206" t="s">
        <v>241</v>
      </c>
      <c r="G251" s="511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287</v>
      </c>
      <c r="AC251" s="89">
        <v>10</v>
      </c>
      <c r="AD251" s="90"/>
      <c r="AR251" s="4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11.42578125" defaultRowHeight="12.75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>
      <c r="A1" s="6"/>
      <c r="B1" s="370" t="s">
        <v>299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1" t="s">
        <v>301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7">
        <v>81</v>
      </c>
      <c r="Q11" s="487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7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7">
        <v>84</v>
      </c>
      <c r="Q13" s="487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7">
        <v>25</v>
      </c>
      <c r="Q14" s="487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7">
        <v>64</v>
      </c>
      <c r="Q15" s="487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7">
        <v>168</v>
      </c>
      <c r="Q25" s="487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7">
        <v>151</v>
      </c>
      <c r="Q26" s="487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7">
        <f>64+105</f>
        <v>169</v>
      </c>
      <c r="Q27" s="487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8">
        <v>94</v>
      </c>
      <c r="Q28" s="488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8">
        <v>107</v>
      </c>
      <c r="Q29" s="488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89">
        <v>72</v>
      </c>
      <c r="Q30" s="489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89">
        <v>93</v>
      </c>
      <c r="Q31" s="489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8">
        <v>156</v>
      </c>
      <c r="Q43" s="488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8">
        <v>161</v>
      </c>
      <c r="Q44" s="488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8">
        <v>170</v>
      </c>
      <c r="Q45" s="488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0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0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0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2"/>
      <c r="S79" s="522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5"/>
      <c r="Q80" s="485"/>
      <c r="R80" s="523"/>
      <c r="S80" s="523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0">
        <v>68</v>
      </c>
      <c r="Q82" s="490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0">
        <v>72</v>
      </c>
      <c r="Q83" s="490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0">
        <v>121</v>
      </c>
      <c r="Q84" s="490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0">
        <v>66</v>
      </c>
      <c r="Q85" s="490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0">
        <v>65</v>
      </c>
      <c r="Q86" s="490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3">
        <v>128</v>
      </c>
      <c r="Q87" s="490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0">
        <v>69</v>
      </c>
      <c r="Q88" s="490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0">
        <v>76</v>
      </c>
      <c r="Q89" s="490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0">
        <v>85</v>
      </c>
      <c r="Q90" s="490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0">
        <v>51</v>
      </c>
      <c r="Q91" s="490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0">
        <v>12</v>
      </c>
      <c r="Q92" s="490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0">
        <v>12</v>
      </c>
      <c r="Q93" s="490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3">
        <v>28</v>
      </c>
      <c r="Q94" s="490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0">
        <v>18</v>
      </c>
      <c r="Q95" s="490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0">
        <v>14</v>
      </c>
      <c r="Q96" s="490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0">
        <v>35</v>
      </c>
      <c r="Q97" s="490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0">
        <v>33</v>
      </c>
      <c r="Q98" s="490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0">
        <v>15</v>
      </c>
      <c r="Q99" s="490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0">
        <v>33</v>
      </c>
      <c r="Q100" s="490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0">
        <v>30</v>
      </c>
      <c r="Q101" s="490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2"/>
      <c r="S129" s="522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5"/>
      <c r="Q130" s="485"/>
      <c r="R130" s="523"/>
      <c r="S130" s="523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1">
        <v>24</v>
      </c>
      <c r="Q134" s="491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1">
        <v>21</v>
      </c>
      <c r="Q135" s="491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1">
        <v>44</v>
      </c>
      <c r="Q136" s="491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1">
        <v>29</v>
      </c>
      <c r="Q137" s="491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0">
        <v>26</v>
      </c>
      <c r="Q138" s="490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0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2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2"/>
      <c r="S148" s="522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5"/>
      <c r="Q149" s="485"/>
      <c r="R149" s="523"/>
      <c r="S149" s="523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499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0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0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2"/>
      <c r="S204" s="522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5"/>
      <c r="Q205" s="485"/>
      <c r="R205" s="523"/>
      <c r="S205" s="523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4"/>
      <c r="AL226" s="232"/>
      <c r="AM226" s="232"/>
      <c r="AN226" s="232"/>
      <c r="AO226" s="232"/>
      <c r="AQ226" s="232"/>
    </row>
    <row r="227" spans="2:44" ht="1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T26" sqref="T26"/>
    </sheetView>
  </sheetViews>
  <sheetFormatPr baseColWidth="10" defaultColWidth="11.42578125" defaultRowHeight="12.75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>
      <c r="B145" s="136" t="s">
        <v>96</v>
      </c>
    </row>
    <row r="146" spans="2:13" ht="1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>
      <c r="L198" s="153"/>
    </row>
    <row r="199" spans="2:13">
      <c r="B199" s="136" t="s">
        <v>97</v>
      </c>
      <c r="L199" s="153"/>
    </row>
    <row r="200" spans="2:13" ht="1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Caratula</vt:lpstr>
      <vt:lpstr>Grups 2019_20</vt:lpstr>
      <vt:lpstr>Grups 2018_19</vt:lpstr>
      <vt:lpstr>Grups_2017_18</vt:lpstr>
      <vt:lpstr>Grups_2016_17</vt:lpstr>
      <vt:lpstr>'Grups 2019_20'!Área_de_impresión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Toni</cp:lastModifiedBy>
  <cp:lastPrinted>2019-02-21T14:29:48Z</cp:lastPrinted>
  <dcterms:created xsi:type="dcterms:W3CDTF">2014-03-16T17:58:34Z</dcterms:created>
  <dcterms:modified xsi:type="dcterms:W3CDTF">2019-10-08T08:17:05Z</dcterms:modified>
</cp:coreProperties>
</file>