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8915" windowHeight="724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Hoja1!$A$1:$M$93</definedName>
  </definedNames>
  <calcPr calcId="125725"/>
</workbook>
</file>

<file path=xl/calcChain.xml><?xml version="1.0" encoding="utf-8"?>
<calcChain xmlns="http://schemas.openxmlformats.org/spreadsheetml/2006/main">
  <c r="F68" i="1"/>
  <c r="G68"/>
  <c r="H68"/>
  <c r="E68"/>
  <c r="K59"/>
  <c r="H27"/>
  <c r="H22"/>
  <c r="H17"/>
  <c r="H12"/>
  <c r="H7"/>
  <c r="I88"/>
  <c r="J88"/>
  <c r="K5"/>
  <c r="K6"/>
  <c r="K9"/>
  <c r="K10"/>
  <c r="K11"/>
  <c r="K14"/>
  <c r="K15"/>
  <c r="K16"/>
  <c r="K19"/>
  <c r="K20"/>
  <c r="K21"/>
  <c r="K24"/>
  <c r="K25"/>
  <c r="K26"/>
  <c r="K29"/>
  <c r="K30"/>
  <c r="K31"/>
  <c r="K34"/>
  <c r="K35"/>
  <c r="K36"/>
  <c r="K39"/>
  <c r="K40"/>
  <c r="K41"/>
  <c r="K42"/>
  <c r="K45"/>
  <c r="K46"/>
  <c r="K47"/>
  <c r="K48"/>
  <c r="K51"/>
  <c r="K52"/>
  <c r="K53"/>
  <c r="K58"/>
  <c r="K60"/>
  <c r="K70"/>
  <c r="K71"/>
  <c r="K72"/>
  <c r="K73"/>
  <c r="K76"/>
  <c r="K77"/>
  <c r="K80"/>
  <c r="K81"/>
  <c r="K82"/>
  <c r="K83"/>
  <c r="K84"/>
  <c r="K85"/>
  <c r="K4"/>
  <c r="F86"/>
  <c r="G86"/>
  <c r="H86"/>
  <c r="E86"/>
  <c r="H78"/>
  <c r="F49"/>
  <c r="E49"/>
  <c r="F43"/>
  <c r="E43"/>
  <c r="H49"/>
  <c r="G49"/>
  <c r="H43"/>
  <c r="G43"/>
  <c r="H74"/>
  <c r="H63"/>
  <c r="H56"/>
  <c r="H37"/>
  <c r="H32"/>
  <c r="G78"/>
  <c r="K49" l="1"/>
  <c r="K22"/>
  <c r="K56"/>
  <c r="K43"/>
  <c r="K7"/>
  <c r="K86"/>
  <c r="K63"/>
  <c r="K27"/>
  <c r="K78"/>
  <c r="K74"/>
  <c r="K37"/>
  <c r="K32"/>
  <c r="K17"/>
  <c r="K12"/>
  <c r="H88"/>
  <c r="E10"/>
  <c r="E21"/>
  <c r="K88" l="1"/>
  <c r="F78"/>
  <c r="F74"/>
  <c r="G74"/>
  <c r="E74"/>
  <c r="G63"/>
  <c r="F63"/>
  <c r="E63"/>
  <c r="G56"/>
  <c r="F56"/>
  <c r="E56"/>
  <c r="E37"/>
  <c r="F37"/>
  <c r="G37"/>
  <c r="G32"/>
  <c r="F32"/>
  <c r="E32"/>
  <c r="G27"/>
  <c r="F27"/>
  <c r="E27"/>
  <c r="G22"/>
  <c r="F22"/>
  <c r="E22"/>
  <c r="F17"/>
  <c r="G17"/>
  <c r="F12"/>
  <c r="G12"/>
  <c r="E12"/>
  <c r="F7"/>
  <c r="G7"/>
  <c r="E7"/>
  <c r="E88" l="1"/>
  <c r="G88"/>
  <c r="F88"/>
</calcChain>
</file>

<file path=xl/sharedStrings.xml><?xml version="1.0" encoding="utf-8"?>
<sst xmlns="http://schemas.openxmlformats.org/spreadsheetml/2006/main" count="246" uniqueCount="159">
  <si>
    <t>Itinerari d'optativitat</t>
  </si>
  <si>
    <t>Assignatura</t>
  </si>
  <si>
    <t>Titulació</t>
  </si>
  <si>
    <t>Matricula</t>
  </si>
  <si>
    <t>Matricula d'itineraris i assignatures optatives</t>
  </si>
  <si>
    <t>2014/15</t>
  </si>
  <si>
    <t>2015/16</t>
  </si>
  <si>
    <t>2016/17</t>
  </si>
  <si>
    <t>M</t>
  </si>
  <si>
    <t>Enginyeria de processos de fabricació</t>
  </si>
  <si>
    <t>TSAI</t>
  </si>
  <si>
    <t>MPAF</t>
  </si>
  <si>
    <t>FIPI</t>
  </si>
  <si>
    <t xml:space="preserve">Tècniques experimentals i de simulació d'anàlisi de tensions </t>
  </si>
  <si>
    <t xml:space="preserve">Tractament de superfície per aplicacions industrials </t>
  </si>
  <si>
    <t xml:space="preserve">Materials i processos avançats de fabricació </t>
  </si>
  <si>
    <t xml:space="preserve">Fiabilitat i integritat dels productes industrials </t>
  </si>
  <si>
    <t>TESA</t>
  </si>
  <si>
    <t>DMAO</t>
  </si>
  <si>
    <t>MATH</t>
  </si>
  <si>
    <t xml:space="preserve">Càlcul de màquines </t>
  </si>
  <si>
    <t xml:space="preserve">Màquines tèrmiques i hidràuliques </t>
  </si>
  <si>
    <t xml:space="preserve">Disseny de màquines assistit per ordinador </t>
  </si>
  <si>
    <t>MD</t>
  </si>
  <si>
    <t xml:space="preserve">Disseny i aplicacions electròniques </t>
  </si>
  <si>
    <t>DIEL</t>
  </si>
  <si>
    <t>APEL</t>
  </si>
  <si>
    <t xml:space="preserve">Disseny electrònic </t>
  </si>
  <si>
    <t xml:space="preserve">Aplicacions electròniques </t>
  </si>
  <si>
    <t>D</t>
  </si>
  <si>
    <t>INPS</t>
  </si>
  <si>
    <t>DIDU</t>
  </si>
  <si>
    <t>ENUA</t>
  </si>
  <si>
    <t xml:space="preserve">Interacció persona-sistema </t>
  </si>
  <si>
    <t xml:space="preserve">Disseny inclusiu i disseny centrat en l'usuari </t>
  </si>
  <si>
    <t xml:space="preserve">Enginyeria de la usabilitat i l'accessibilitat </t>
  </si>
  <si>
    <t>Disseny i fabricació de productes</t>
  </si>
  <si>
    <t>SEMA</t>
  </si>
  <si>
    <t>DPMM</t>
  </si>
  <si>
    <t xml:space="preserve">Selecció de materials en el disseny industrial </t>
  </si>
  <si>
    <t xml:space="preserve">Disseny i prototip de motllos i matrius </t>
  </si>
  <si>
    <t>E</t>
  </si>
  <si>
    <t>K</t>
  </si>
  <si>
    <t>I</t>
  </si>
  <si>
    <t>SIFE</t>
  </si>
  <si>
    <t>LUMI</t>
  </si>
  <si>
    <t>GSEP</t>
  </si>
  <si>
    <t xml:space="preserve">Sistemes fotovoltaics i eòlics </t>
  </si>
  <si>
    <t>Luminotècnia</t>
  </si>
  <si>
    <t xml:space="preserve">Gestió de sistemes elèctrics de potència i estalvi d'energia elèctrica </t>
  </si>
  <si>
    <t xml:space="preserve">Accionaments elèctrics </t>
  </si>
  <si>
    <t>TMDM</t>
  </si>
  <si>
    <t>VEEH</t>
  </si>
  <si>
    <t>DMDE</t>
  </si>
  <si>
    <t xml:space="preserve">Disseny de màquines i dispositius elèctrics </t>
  </si>
  <si>
    <t xml:space="preserve">Vehicles elèctrics i híbrids </t>
  </si>
  <si>
    <t xml:space="preserve">Tècniques de manteniment i diagnòstic en motors i accion. elèctrics </t>
  </si>
  <si>
    <t xml:space="preserve">Tecnologies avançades d’automatització </t>
  </si>
  <si>
    <t>SIPI</t>
  </si>
  <si>
    <t>SDIN</t>
  </si>
  <si>
    <t>ENRE</t>
  </si>
  <si>
    <t>SIIN</t>
  </si>
  <si>
    <t>a) ENRE</t>
  </si>
  <si>
    <t>b) SIIN</t>
  </si>
  <si>
    <t>a) SIPI</t>
  </si>
  <si>
    <t>b) SDIN</t>
  </si>
  <si>
    <t>Aplicacions industrials de l’electrònica</t>
  </si>
  <si>
    <t xml:space="preserve">Sistemes de producció integrats </t>
  </si>
  <si>
    <t xml:space="preserve">Sistemes distribuïts industrials </t>
  </si>
  <si>
    <t xml:space="preserve">Energies renovables </t>
  </si>
  <si>
    <t xml:space="preserve">Sistemes d'instrumentació </t>
  </si>
  <si>
    <t xml:space="preserve">Enginyeria de dades </t>
  </si>
  <si>
    <t>Tecnologies mòbils</t>
  </si>
  <si>
    <t>DABD</t>
  </si>
  <si>
    <t>MIDA</t>
  </si>
  <si>
    <t>REIN</t>
  </si>
  <si>
    <t xml:space="preserve">Disseny i Administració de Bases de Dades </t>
  </si>
  <si>
    <t xml:space="preserve">Mineria de dades </t>
  </si>
  <si>
    <t xml:space="preserve">Recuperació de la informació </t>
  </si>
  <si>
    <t>DAMO</t>
  </si>
  <si>
    <t xml:space="preserve">Desenvolupament d'aplicacions mòbils </t>
  </si>
  <si>
    <t>INDI</t>
  </si>
  <si>
    <t>PMUD</t>
  </si>
  <si>
    <t xml:space="preserve">Interacció i disseny d'interfícies  </t>
  </si>
  <si>
    <t xml:space="preserve">Programació multiplataforma i distribuïda </t>
  </si>
  <si>
    <t>Totes</t>
  </si>
  <si>
    <t>Internacionalització</t>
  </si>
  <si>
    <t>TEEE</t>
  </si>
  <si>
    <t>TCAP</t>
  </si>
  <si>
    <t>HADP</t>
  </si>
  <si>
    <t>Tècniques d'escriptura per l'enginyeria</t>
  </si>
  <si>
    <t>Tècniques de comunicació acadèmiques i professionals</t>
  </si>
  <si>
    <t>PRTL</t>
  </si>
  <si>
    <t>No-itinerari</t>
  </si>
  <si>
    <t>SOAP</t>
  </si>
  <si>
    <t>ACAP</t>
  </si>
  <si>
    <t>10 a 19</t>
  </si>
  <si>
    <t>20 a 39</t>
  </si>
  <si>
    <t>40 a 59</t>
  </si>
  <si>
    <t>Nombre de matriculats</t>
  </si>
  <si>
    <t>Color</t>
  </si>
  <si>
    <t xml:space="preserve">Disseny centrat en l’usuari i disseny inclusiu </t>
  </si>
  <si>
    <t xml:space="preserve">Sistemes elèctrics de potència i instal·lacions elèctriques </t>
  </si>
  <si>
    <t>01 a 09</t>
  </si>
  <si>
    <t>60 o més</t>
  </si>
  <si>
    <t>Totals</t>
  </si>
  <si>
    <t>01 a 29</t>
  </si>
  <si>
    <t>30 a 59</t>
  </si>
  <si>
    <t>60 a 119</t>
  </si>
  <si>
    <t>120 a 179</t>
  </si>
  <si>
    <t>180 o més</t>
  </si>
  <si>
    <t>En una assignatura</t>
  </si>
  <si>
    <t>Mati</t>
  </si>
  <si>
    <t>Tarda</t>
  </si>
  <si>
    <t>x</t>
  </si>
  <si>
    <t>-</t>
  </si>
  <si>
    <t>Previssió 2018/19</t>
  </si>
  <si>
    <t>Matric</t>
  </si>
  <si>
    <t>R</t>
  </si>
  <si>
    <t>ROVI</t>
  </si>
  <si>
    <t>Robòtica i Visió</t>
  </si>
  <si>
    <t>PRDM</t>
  </si>
  <si>
    <t>Programació de Dispositius Mòbils</t>
  </si>
  <si>
    <t>ECUS</t>
  </si>
  <si>
    <t>Enginyeria Centrada en l'Usuari</t>
  </si>
  <si>
    <t>SDAV</t>
  </si>
  <si>
    <t>Sistemes Digitals Avançats</t>
  </si>
  <si>
    <t>TEIN</t>
  </si>
  <si>
    <t>Tecnologies d'internet</t>
  </si>
  <si>
    <t>AUDI</t>
  </si>
  <si>
    <t>Muesaei</t>
  </si>
  <si>
    <t>Automatitzacio Industial</t>
  </si>
  <si>
    <t>PEDT</t>
  </si>
  <si>
    <t>SMAC</t>
  </si>
  <si>
    <t>XASF</t>
  </si>
  <si>
    <t>MITE</t>
  </si>
  <si>
    <t>EESO</t>
  </si>
  <si>
    <t>GEET</t>
  </si>
  <si>
    <t>TIC i entorn empresarial</t>
  </si>
  <si>
    <t>Economia , ètica i societat</t>
  </si>
  <si>
    <t>PREX</t>
  </si>
  <si>
    <t>Pràctiques externes</t>
  </si>
  <si>
    <t xml:space="preserve">En el total </t>
  </si>
  <si>
    <t>assignatura que passa d'optativa a abligatòria en 2018/19</t>
  </si>
  <si>
    <t>assignatura que passa d'obligatòria a optativa en 2018/19</t>
  </si>
  <si>
    <t>assignatura optativa nova a partir de 2018/19</t>
  </si>
  <si>
    <t>assignatura optativa que es continua oferint en 2018/19</t>
  </si>
  <si>
    <t>assignatura optativa que es deixa d'oferir en 2018/19</t>
  </si>
  <si>
    <t>Proposta per l'any 2018/19</t>
  </si>
  <si>
    <t>2017/18</t>
  </si>
  <si>
    <t>Habilitats acadèmiques pel desenvolupament d'un pr (Q2)</t>
  </si>
  <si>
    <t>Pràctica en Tercera Llengua (Q2)</t>
  </si>
  <si>
    <t>Sostenibilitat aplicada (Q2)</t>
  </si>
  <si>
    <t>Accessibilitat aplocada (Q2)</t>
  </si>
  <si>
    <t>Procesament i explotació de dades textuals (Q2)</t>
  </si>
  <si>
    <t>Tecnologies sense fils per a Smart Cities (Q2)</t>
  </si>
  <si>
    <t>Xarxes sense fils: tecnolgies i aplicacions (Q2)</t>
  </si>
  <si>
    <t>Mobilitat i testing (Q2)</t>
  </si>
  <si>
    <t>Gestió d'empreses TIC (Q2)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</si>
</sst>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name val="Arial"/>
      <family val="2"/>
    </font>
    <font>
      <u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3" fillId="0" borderId="0" xfId="0" applyFont="1"/>
    <xf numFmtId="0" fontId="0" fillId="0" borderId="0" xfId="0" applyBorder="1"/>
    <xf numFmtId="0" fontId="1" fillId="2" borderId="2" xfId="0" applyFont="1" applyFill="1" applyBorder="1"/>
    <xf numFmtId="0" fontId="4" fillId="2" borderId="3" xfId="0" applyFont="1" applyFill="1" applyBorder="1"/>
    <xf numFmtId="0" fontId="1" fillId="2" borderId="3" xfId="0" applyFont="1" applyFill="1" applyBorder="1"/>
    <xf numFmtId="0" fontId="5" fillId="2" borderId="2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left" vertical="top"/>
    </xf>
    <xf numFmtId="0" fontId="0" fillId="0" borderId="4" xfId="0" applyFont="1" applyBorder="1"/>
    <xf numFmtId="0" fontId="0" fillId="0" borderId="6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/>
    </xf>
    <xf numFmtId="0" fontId="3" fillId="0" borderId="6" xfId="0" applyFont="1" applyBorder="1" applyAlignment="1">
      <alignment horizontal="right" vertical="top"/>
    </xf>
    <xf numFmtId="0" fontId="0" fillId="3" borderId="19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top"/>
    </xf>
    <xf numFmtId="0" fontId="3" fillId="0" borderId="22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3" borderId="22" xfId="0" applyFill="1" applyBorder="1" applyAlignment="1">
      <alignment horizontal="center" vertical="top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2" borderId="10" xfId="0" quotePrefix="1" applyFill="1" applyBorder="1" applyAlignment="1">
      <alignment horizontal="center" vertical="center"/>
    </xf>
    <xf numFmtId="0" fontId="0" fillId="0" borderId="12" xfId="0" quotePrefix="1" applyBorder="1" applyAlignment="1">
      <alignment horizontal="center" vertical="center"/>
    </xf>
    <xf numFmtId="0" fontId="0" fillId="0" borderId="25" xfId="0" quotePrefix="1" applyBorder="1" applyAlignment="1">
      <alignment horizontal="center" vertical="center"/>
    </xf>
    <xf numFmtId="0" fontId="0" fillId="0" borderId="10" xfId="0" quotePrefix="1" applyBorder="1" applyAlignment="1">
      <alignment horizontal="center" vertical="center"/>
    </xf>
    <xf numFmtId="0" fontId="0" fillId="0" borderId="19" xfId="0" quotePrefix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3" fillId="0" borderId="1" xfId="0" applyFont="1" applyBorder="1"/>
    <xf numFmtId="0" fontId="0" fillId="14" borderId="0" xfId="0" applyFill="1"/>
    <xf numFmtId="0" fontId="4" fillId="14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/>
    <xf numFmtId="0" fontId="3" fillId="0" borderId="29" xfId="0" applyFont="1" applyFill="1" applyBorder="1" applyAlignment="1">
      <alignment horizontal="center" vertical="center"/>
    </xf>
    <xf numFmtId="0" fontId="8" fillId="0" borderId="1" xfId="0" applyFont="1" applyBorder="1"/>
    <xf numFmtId="0" fontId="8" fillId="0" borderId="5" xfId="0" applyFont="1" applyBorder="1"/>
    <xf numFmtId="0" fontId="3" fillId="0" borderId="1" xfId="0" applyFont="1" applyBorder="1" applyAlignment="1">
      <alignment horizontal="center" vertical="center"/>
    </xf>
    <xf numFmtId="0" fontId="0" fillId="10" borderId="2" xfId="0" applyFont="1" applyFill="1" applyBorder="1" applyAlignment="1">
      <alignment horizontal="left" vertical="top"/>
    </xf>
    <xf numFmtId="0" fontId="0" fillId="10" borderId="14" xfId="0" applyFont="1" applyFill="1" applyBorder="1" applyAlignment="1">
      <alignment horizontal="left" vertical="top"/>
    </xf>
    <xf numFmtId="0" fontId="0" fillId="10" borderId="3" xfId="0" applyFont="1" applyFill="1" applyBorder="1" applyAlignment="1">
      <alignment horizontal="left" vertical="top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15" borderId="18" xfId="0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5" fillId="14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top"/>
    </xf>
    <xf numFmtId="0" fontId="7" fillId="8" borderId="14" xfId="0" applyFont="1" applyFill="1" applyBorder="1" applyAlignment="1">
      <alignment horizontal="left" vertical="top"/>
    </xf>
    <xf numFmtId="0" fontId="0" fillId="8" borderId="14" xfId="0" applyFont="1" applyFill="1" applyBorder="1" applyAlignment="1">
      <alignment horizontal="left" vertical="top" wrapText="1"/>
    </xf>
    <xf numFmtId="0" fontId="0" fillId="8" borderId="14" xfId="0" applyFont="1" applyFill="1" applyBorder="1" applyAlignment="1">
      <alignment horizontal="left" vertical="top"/>
    </xf>
    <xf numFmtId="0" fontId="0" fillId="3" borderId="10" xfId="0" quotePrefix="1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6" borderId="0" xfId="0" applyFont="1" applyFill="1" applyBorder="1" applyAlignment="1">
      <alignment horizontal="left" vertical="top"/>
    </xf>
    <xf numFmtId="0" fontId="0" fillId="6" borderId="0" xfId="0" applyFont="1" applyFill="1" applyBorder="1" applyAlignment="1">
      <alignment horizontal="left" vertical="top" wrapText="1"/>
    </xf>
    <xf numFmtId="0" fontId="0" fillId="6" borderId="0" xfId="0" applyFill="1" applyBorder="1" applyAlignment="1">
      <alignment horizontal="center" vertical="top"/>
    </xf>
    <xf numFmtId="0" fontId="3" fillId="6" borderId="0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/>
    <xf numFmtId="0" fontId="3" fillId="6" borderId="0" xfId="0" applyFont="1" applyFill="1"/>
    <xf numFmtId="0" fontId="0" fillId="6" borderId="7" xfId="0" applyFont="1" applyFill="1" applyBorder="1" applyAlignment="1">
      <alignment horizontal="left" vertical="top"/>
    </xf>
    <xf numFmtId="0" fontId="0" fillId="6" borderId="7" xfId="0" applyFont="1" applyFill="1" applyBorder="1" applyAlignment="1">
      <alignment horizontal="left" vertical="top" wrapText="1"/>
    </xf>
    <xf numFmtId="0" fontId="3" fillId="6" borderId="7" xfId="0" applyFont="1" applyFill="1" applyBorder="1" applyAlignment="1">
      <alignment horizontal="left" vertical="top"/>
    </xf>
    <xf numFmtId="0" fontId="3" fillId="6" borderId="7" xfId="0" applyFont="1" applyFill="1" applyBorder="1" applyAlignment="1">
      <alignment horizontal="right" vertical="top"/>
    </xf>
    <xf numFmtId="0" fontId="3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9" fillId="3" borderId="8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center"/>
    </xf>
    <xf numFmtId="0" fontId="9" fillId="3" borderId="12" xfId="0" quotePrefix="1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top"/>
    </xf>
    <xf numFmtId="0" fontId="7" fillId="3" borderId="20" xfId="0" applyFont="1" applyFill="1" applyBorder="1" applyAlignment="1">
      <alignment horizontal="center" vertical="top"/>
    </xf>
    <xf numFmtId="0" fontId="0" fillId="12" borderId="2" xfId="0" applyFont="1" applyFill="1" applyBorder="1" applyAlignment="1">
      <alignment horizontal="left" vertical="top"/>
    </xf>
    <xf numFmtId="0" fontId="0" fillId="12" borderId="14" xfId="0" applyFont="1" applyFill="1" applyBorder="1" applyAlignment="1">
      <alignment horizontal="left" vertical="top"/>
    </xf>
    <xf numFmtId="0" fontId="0" fillId="12" borderId="2" xfId="0" applyFont="1" applyFill="1" applyBorder="1" applyAlignment="1">
      <alignment horizontal="left" vertical="top" wrapText="1"/>
    </xf>
    <xf numFmtId="0" fontId="0" fillId="12" borderId="14" xfId="0" applyFont="1" applyFill="1" applyBorder="1" applyAlignment="1">
      <alignment horizontal="left" vertical="top" wrapText="1"/>
    </xf>
    <xf numFmtId="0" fontId="0" fillId="12" borderId="3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 wrapText="1"/>
    </xf>
    <xf numFmtId="0" fontId="0" fillId="2" borderId="14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11" borderId="2" xfId="0" applyFont="1" applyFill="1" applyBorder="1" applyAlignment="1">
      <alignment horizontal="left" vertical="top"/>
    </xf>
    <xf numFmtId="0" fontId="0" fillId="11" borderId="14" xfId="0" applyFont="1" applyFill="1" applyBorder="1" applyAlignment="1">
      <alignment horizontal="left" vertical="top"/>
    </xf>
    <xf numFmtId="0" fontId="0" fillId="11" borderId="3" xfId="0" applyFont="1" applyFill="1" applyBorder="1" applyAlignment="1">
      <alignment horizontal="left" vertical="top"/>
    </xf>
    <xf numFmtId="0" fontId="0" fillId="11" borderId="2" xfId="0" applyFont="1" applyFill="1" applyBorder="1" applyAlignment="1">
      <alignment horizontal="left" vertical="top" wrapText="1"/>
    </xf>
    <xf numFmtId="0" fontId="0" fillId="11" borderId="14" xfId="0" applyFont="1" applyFill="1" applyBorder="1" applyAlignment="1">
      <alignment horizontal="left" vertical="top" wrapText="1"/>
    </xf>
    <xf numFmtId="0" fontId="0" fillId="9" borderId="2" xfId="0" applyFont="1" applyFill="1" applyBorder="1" applyAlignment="1">
      <alignment horizontal="left" vertical="top"/>
    </xf>
    <xf numFmtId="0" fontId="0" fillId="9" borderId="14" xfId="0" applyFill="1" applyBorder="1" applyAlignment="1">
      <alignment horizontal="left" vertical="top"/>
    </xf>
    <xf numFmtId="0" fontId="0" fillId="9" borderId="3" xfId="0" applyFill="1" applyBorder="1" applyAlignment="1">
      <alignment horizontal="left" vertical="top"/>
    </xf>
    <xf numFmtId="0" fontId="0" fillId="9" borderId="15" xfId="0" applyFont="1" applyFill="1" applyBorder="1" applyAlignment="1">
      <alignment horizontal="left" vertical="top" wrapText="1"/>
    </xf>
    <xf numFmtId="0" fontId="0" fillId="9" borderId="16" xfId="0" applyFill="1" applyBorder="1" applyAlignment="1">
      <alignment horizontal="left" vertical="top" wrapText="1"/>
    </xf>
    <xf numFmtId="0" fontId="0" fillId="9" borderId="17" xfId="0" applyFill="1" applyBorder="1" applyAlignment="1">
      <alignment horizontal="left" vertical="top" wrapText="1"/>
    </xf>
    <xf numFmtId="0" fontId="0" fillId="11" borderId="2" xfId="0" applyFill="1" applyBorder="1" applyAlignment="1">
      <alignment horizontal="left" vertical="top" wrapText="1"/>
    </xf>
    <xf numFmtId="0" fontId="0" fillId="13" borderId="15" xfId="0" applyFont="1" applyFill="1" applyBorder="1" applyAlignment="1">
      <alignment horizontal="left" vertical="top"/>
    </xf>
    <xf numFmtId="0" fontId="0" fillId="13" borderId="16" xfId="0" applyFill="1" applyBorder="1" applyAlignment="1">
      <alignment horizontal="left" vertical="top"/>
    </xf>
    <xf numFmtId="0" fontId="0" fillId="13" borderId="2" xfId="0" applyFill="1" applyBorder="1" applyAlignment="1">
      <alignment horizontal="left" vertical="top" wrapText="1"/>
    </xf>
    <xf numFmtId="0" fontId="0" fillId="13" borderId="3" xfId="0" applyFill="1" applyBorder="1" applyAlignment="1">
      <alignment horizontal="left" vertical="top" wrapText="1"/>
    </xf>
    <xf numFmtId="0" fontId="7" fillId="8" borderId="2" xfId="0" applyFont="1" applyFill="1" applyBorder="1" applyAlignment="1">
      <alignment horizontal="left" vertical="top"/>
    </xf>
    <xf numFmtId="0" fontId="7" fillId="8" borderId="14" xfId="0" applyFont="1" applyFill="1" applyBorder="1" applyAlignment="1">
      <alignment horizontal="left" vertical="top"/>
    </xf>
    <xf numFmtId="0" fontId="0" fillId="8" borderId="2" xfId="0" applyFont="1" applyFill="1" applyBorder="1" applyAlignment="1">
      <alignment horizontal="left" vertical="top" wrapText="1"/>
    </xf>
    <xf numFmtId="0" fontId="0" fillId="8" borderId="14" xfId="0" applyFont="1" applyFill="1" applyBorder="1" applyAlignment="1">
      <alignment horizontal="left" vertical="top" wrapText="1"/>
    </xf>
    <xf numFmtId="0" fontId="0" fillId="8" borderId="2" xfId="0" applyFont="1" applyFill="1" applyBorder="1" applyAlignment="1">
      <alignment horizontal="left" vertical="top"/>
    </xf>
    <xf numFmtId="0" fontId="0" fillId="8" borderId="14" xfId="0" applyFont="1" applyFill="1" applyBorder="1" applyAlignment="1">
      <alignment horizontal="left" vertical="top"/>
    </xf>
    <xf numFmtId="0" fontId="0" fillId="13" borderId="2" xfId="0" applyFont="1" applyFill="1" applyBorder="1" applyAlignment="1">
      <alignment horizontal="left" vertical="top"/>
    </xf>
    <xf numFmtId="0" fontId="0" fillId="13" borderId="14" xfId="0" applyFill="1" applyBorder="1" applyAlignment="1">
      <alignment horizontal="left" vertical="top"/>
    </xf>
    <xf numFmtId="0" fontId="0" fillId="13" borderId="3" xfId="0" applyFill="1" applyBorder="1" applyAlignment="1">
      <alignment horizontal="left" vertical="top"/>
    </xf>
    <xf numFmtId="0" fontId="0" fillId="13" borderId="15" xfId="0" applyFont="1" applyFill="1" applyBorder="1" applyAlignment="1">
      <alignment horizontal="left" vertical="top" wrapText="1"/>
    </xf>
    <xf numFmtId="0" fontId="0" fillId="13" borderId="16" xfId="0" applyFill="1" applyBorder="1" applyAlignment="1">
      <alignment horizontal="left" vertical="top" wrapText="1"/>
    </xf>
    <xf numFmtId="0" fontId="0" fillId="13" borderId="17" xfId="0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11" fillId="0" borderId="0" xfId="0" applyFont="1"/>
    <xf numFmtId="0" fontId="11" fillId="0" borderId="6" xfId="0" applyFont="1" applyBorder="1" applyAlignment="1">
      <alignment horizontal="left" vertical="top"/>
    </xf>
    <xf numFmtId="0" fontId="6" fillId="0" borderId="0" xfId="0" applyFont="1"/>
    <xf numFmtId="0" fontId="10" fillId="0" borderId="0" xfId="0" applyFont="1"/>
    <xf numFmtId="0" fontId="12" fillId="0" borderId="5" xfId="0" applyFont="1" applyBorder="1"/>
    <xf numFmtId="0" fontId="9" fillId="16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3" fillId="16" borderId="1" xfId="0" applyFont="1" applyFill="1" applyBorder="1"/>
    <xf numFmtId="0" fontId="4" fillId="17" borderId="16" xfId="0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/>
    </xf>
    <xf numFmtId="0" fontId="0" fillId="17" borderId="5" xfId="0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6" fillId="17" borderId="5" xfId="0" applyFont="1" applyFill="1" applyBorder="1" applyAlignment="1">
      <alignment horizontal="center"/>
    </xf>
    <xf numFmtId="0" fontId="3" fillId="17" borderId="13" xfId="0" applyFont="1" applyFill="1" applyBorder="1" applyAlignment="1">
      <alignment horizontal="center"/>
    </xf>
    <xf numFmtId="0" fontId="7" fillId="17" borderId="1" xfId="0" applyFont="1" applyFill="1" applyBorder="1" applyAlignment="1">
      <alignment horizontal="center"/>
    </xf>
    <xf numFmtId="0" fontId="0" fillId="17" borderId="1" xfId="0" applyFill="1" applyBorder="1" applyAlignment="1">
      <alignment horizontal="center" vertical="center"/>
    </xf>
    <xf numFmtId="0" fontId="0" fillId="17" borderId="1" xfId="0" applyFill="1" applyBorder="1"/>
    <xf numFmtId="0" fontId="3" fillId="17" borderId="1" xfId="0" applyFont="1" applyFill="1" applyBorder="1" applyAlignment="1">
      <alignment horizontal="center" vertical="center"/>
    </xf>
    <xf numFmtId="0" fontId="3" fillId="17" borderId="1" xfId="0" applyFont="1" applyFill="1" applyBorder="1"/>
    <xf numFmtId="0" fontId="3" fillId="6" borderId="1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66FFFF"/>
      <color rgb="FF0000FF"/>
      <color rgb="FFFFFF99"/>
      <color rgb="FFFFFF66"/>
      <color rgb="FF66FF99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topLeftCell="C1" workbookViewId="0">
      <pane ySplit="2" topLeftCell="A3" activePane="bottomLeft" state="frozen"/>
      <selection pane="bottomLeft" activeCell="D77" sqref="D77"/>
    </sheetView>
  </sheetViews>
  <sheetFormatPr baseColWidth="10" defaultColWidth="11.42578125" defaultRowHeight="15"/>
  <cols>
    <col min="1" max="1" width="11.5703125" customWidth="1"/>
    <col min="2" max="2" width="23.85546875" customWidth="1"/>
    <col min="3" max="3" width="12.140625" customWidth="1"/>
    <col min="4" max="4" width="61.140625" customWidth="1"/>
    <col min="5" max="8" width="11.42578125" style="50"/>
    <col min="9" max="10" width="8.5703125" style="90" customWidth="1"/>
    <col min="11" max="11" width="12.5703125" customWidth="1"/>
    <col min="12" max="12" width="10" customWidth="1"/>
    <col min="13" max="13" width="10.42578125" customWidth="1"/>
  </cols>
  <sheetData>
    <row r="1" spans="1:13" ht="24" customHeight="1">
      <c r="A1" s="6" t="s">
        <v>4</v>
      </c>
      <c r="B1" s="3"/>
      <c r="C1" s="3"/>
      <c r="D1" s="3"/>
      <c r="E1" s="12" t="s">
        <v>3</v>
      </c>
      <c r="F1" s="12"/>
      <c r="G1" s="12"/>
      <c r="H1" s="159" t="s">
        <v>149</v>
      </c>
      <c r="I1" s="156"/>
      <c r="J1" s="157"/>
      <c r="K1" s="158" t="s">
        <v>116</v>
      </c>
      <c r="L1" s="128"/>
      <c r="M1" s="128"/>
    </row>
    <row r="2" spans="1:13" ht="15.75">
      <c r="A2" s="4" t="s">
        <v>2</v>
      </c>
      <c r="B2" s="4" t="s">
        <v>0</v>
      </c>
      <c r="C2" s="4" t="s">
        <v>1</v>
      </c>
      <c r="D2" s="5"/>
      <c r="E2" s="13" t="s">
        <v>5</v>
      </c>
      <c r="F2" s="13" t="s">
        <v>6</v>
      </c>
      <c r="G2" s="13" t="s">
        <v>7</v>
      </c>
      <c r="H2" s="89" t="s">
        <v>117</v>
      </c>
      <c r="I2" s="249" t="s">
        <v>112</v>
      </c>
      <c r="J2" s="249" t="s">
        <v>113</v>
      </c>
      <c r="K2" s="129" t="s">
        <v>117</v>
      </c>
      <c r="L2" s="129" t="s">
        <v>112</v>
      </c>
      <c r="M2" s="129" t="s">
        <v>113</v>
      </c>
    </row>
    <row r="3" spans="1:13" s="2" customFormat="1" ht="15.75">
      <c r="A3" s="52"/>
      <c r="B3" s="52"/>
      <c r="C3" s="52"/>
      <c r="D3" s="52"/>
      <c r="E3" s="14"/>
      <c r="F3" s="14"/>
      <c r="G3" s="14"/>
      <c r="H3" s="21"/>
      <c r="I3" s="91"/>
      <c r="J3" s="92"/>
      <c r="K3" s="125"/>
      <c r="L3" s="46"/>
      <c r="M3" s="125"/>
    </row>
    <row r="4" spans="1:13" ht="15.75">
      <c r="A4" s="204" t="s">
        <v>29</v>
      </c>
      <c r="B4" s="206" t="s">
        <v>101</v>
      </c>
      <c r="C4" s="9" t="s">
        <v>30</v>
      </c>
      <c r="D4" s="51" t="s">
        <v>33</v>
      </c>
      <c r="E4" s="15">
        <v>36</v>
      </c>
      <c r="F4" s="16">
        <v>33</v>
      </c>
      <c r="G4" s="16">
        <v>26</v>
      </c>
      <c r="H4" s="17">
        <v>22</v>
      </c>
      <c r="I4" s="250"/>
      <c r="J4" s="251" t="s">
        <v>114</v>
      </c>
      <c r="K4" s="160">
        <f>MEDIAN(G4:H4)</f>
        <v>24</v>
      </c>
      <c r="L4" s="256"/>
      <c r="M4" s="257"/>
    </row>
    <row r="5" spans="1:13" ht="15.75">
      <c r="A5" s="205"/>
      <c r="B5" s="207"/>
      <c r="C5" s="9" t="s">
        <v>31</v>
      </c>
      <c r="D5" s="51" t="s">
        <v>34</v>
      </c>
      <c r="E5" s="18">
        <v>26</v>
      </c>
      <c r="F5" s="19">
        <v>36</v>
      </c>
      <c r="G5" s="19">
        <v>33</v>
      </c>
      <c r="H5" s="20">
        <v>27</v>
      </c>
      <c r="I5" s="250"/>
      <c r="J5" s="251" t="s">
        <v>114</v>
      </c>
      <c r="K5" s="160">
        <f t="shared" ref="K5:K77" si="0">MEDIAN(G5:H5)</f>
        <v>30</v>
      </c>
      <c r="L5" s="256"/>
      <c r="M5" s="257"/>
    </row>
    <row r="6" spans="1:13" ht="15.75">
      <c r="A6" s="205"/>
      <c r="B6" s="207"/>
      <c r="C6" s="9" t="s">
        <v>32</v>
      </c>
      <c r="D6" s="51" t="s">
        <v>35</v>
      </c>
      <c r="E6" s="79">
        <v>32</v>
      </c>
      <c r="F6" s="77">
        <v>38</v>
      </c>
      <c r="G6" s="77">
        <v>22</v>
      </c>
      <c r="H6" s="78">
        <v>24</v>
      </c>
      <c r="I6" s="250"/>
      <c r="J6" s="251" t="s">
        <v>114</v>
      </c>
      <c r="K6" s="160">
        <f t="shared" si="0"/>
        <v>23</v>
      </c>
      <c r="L6" s="256"/>
      <c r="M6" s="257"/>
    </row>
    <row r="7" spans="1:13" s="1" customFormat="1" ht="15.75">
      <c r="A7" s="53"/>
      <c r="B7" s="56"/>
      <c r="C7" s="54"/>
      <c r="D7" s="59" t="s">
        <v>105</v>
      </c>
      <c r="E7" s="71">
        <f>SUM(E4:E6)</f>
        <v>94</v>
      </c>
      <c r="F7" s="72">
        <f t="shared" ref="F7:H7" si="1">SUM(F4:F6)</f>
        <v>107</v>
      </c>
      <c r="G7" s="72">
        <f t="shared" si="1"/>
        <v>81</v>
      </c>
      <c r="H7" s="72">
        <f t="shared" si="1"/>
        <v>73</v>
      </c>
      <c r="I7" s="93"/>
      <c r="J7" s="94"/>
      <c r="K7" s="136">
        <f t="shared" ref="K7" si="2">SUM(K4:K6)</f>
        <v>77</v>
      </c>
      <c r="L7" s="136"/>
      <c r="M7" s="127"/>
    </row>
    <row r="8" spans="1:13" s="2" customFormat="1" ht="15.75">
      <c r="A8" s="55"/>
      <c r="B8" s="57"/>
      <c r="C8" s="55"/>
      <c r="D8" s="55"/>
      <c r="E8" s="21"/>
      <c r="F8" s="21"/>
      <c r="G8" s="21"/>
      <c r="H8" s="21"/>
      <c r="I8" s="91"/>
      <c r="J8" s="92"/>
      <c r="K8" s="160"/>
      <c r="L8" s="37"/>
      <c r="M8" s="126"/>
    </row>
    <row r="9" spans="1:13" ht="15.75">
      <c r="A9" s="204" t="s">
        <v>29</v>
      </c>
      <c r="B9" s="208" t="s">
        <v>36</v>
      </c>
      <c r="C9" s="9" t="s">
        <v>37</v>
      </c>
      <c r="D9" s="51" t="s">
        <v>39</v>
      </c>
      <c r="E9" s="22">
        <v>50</v>
      </c>
      <c r="F9" s="16">
        <v>35</v>
      </c>
      <c r="G9" s="16">
        <v>25</v>
      </c>
      <c r="H9" s="17">
        <v>27</v>
      </c>
      <c r="I9" s="250" t="s">
        <v>114</v>
      </c>
      <c r="J9" s="251"/>
      <c r="K9" s="160">
        <f t="shared" si="0"/>
        <v>26</v>
      </c>
      <c r="L9" s="256"/>
      <c r="M9" s="257"/>
    </row>
    <row r="10" spans="1:13" ht="15.75">
      <c r="A10" s="205"/>
      <c r="B10" s="207"/>
      <c r="C10" s="9" t="s">
        <v>12</v>
      </c>
      <c r="D10" s="51" t="s">
        <v>16</v>
      </c>
      <c r="E10" s="23">
        <f>ROUND(103/2,0)</f>
        <v>52</v>
      </c>
      <c r="F10" s="24">
        <v>50</v>
      </c>
      <c r="G10" s="24">
        <v>58</v>
      </c>
      <c r="H10" s="25">
        <v>54</v>
      </c>
      <c r="I10" s="250" t="s">
        <v>114</v>
      </c>
      <c r="J10" s="251"/>
      <c r="K10" s="160">
        <f t="shared" si="0"/>
        <v>56</v>
      </c>
      <c r="L10" s="256"/>
      <c r="M10" s="257"/>
    </row>
    <row r="11" spans="1:13" ht="15.75">
      <c r="A11" s="205"/>
      <c r="B11" s="207"/>
      <c r="C11" s="9" t="s">
        <v>38</v>
      </c>
      <c r="D11" s="51" t="s">
        <v>40</v>
      </c>
      <c r="E11" s="76">
        <v>49</v>
      </c>
      <c r="F11" s="77">
        <v>32</v>
      </c>
      <c r="G11" s="77">
        <v>38</v>
      </c>
      <c r="H11" s="78">
        <v>20</v>
      </c>
      <c r="I11" s="250" t="s">
        <v>114</v>
      </c>
      <c r="J11" s="251"/>
      <c r="K11" s="160">
        <f t="shared" si="0"/>
        <v>29</v>
      </c>
      <c r="L11" s="256"/>
      <c r="M11" s="257"/>
    </row>
    <row r="12" spans="1:13" s="1" customFormat="1" ht="15.75">
      <c r="A12" s="53"/>
      <c r="B12" s="56"/>
      <c r="C12" s="54"/>
      <c r="D12" s="59" t="s">
        <v>105</v>
      </c>
      <c r="E12" s="88">
        <f>SUM(E9:E11)</f>
        <v>151</v>
      </c>
      <c r="F12" s="72">
        <f t="shared" ref="F12:H12" si="3">SUM(F9:F11)</f>
        <v>117</v>
      </c>
      <c r="G12" s="96">
        <f t="shared" si="3"/>
        <v>121</v>
      </c>
      <c r="H12" s="96">
        <f t="shared" si="3"/>
        <v>101</v>
      </c>
      <c r="I12" s="93"/>
      <c r="J12" s="94"/>
      <c r="K12" s="136">
        <f t="shared" ref="K12" si="4">SUM(K9:K11)</f>
        <v>111</v>
      </c>
      <c r="L12" s="136"/>
      <c r="M12" s="127"/>
    </row>
    <row r="13" spans="1:13" s="2" customFormat="1" ht="15.75">
      <c r="A13" s="55"/>
      <c r="B13" s="57"/>
      <c r="C13" s="55"/>
      <c r="D13" s="55"/>
      <c r="E13" s="26"/>
      <c r="F13" s="21"/>
      <c r="G13" s="21"/>
      <c r="H13" s="21"/>
      <c r="I13" s="91"/>
      <c r="J13" s="92"/>
      <c r="K13" s="160"/>
      <c r="L13" s="37"/>
      <c r="M13" s="126"/>
    </row>
    <row r="14" spans="1:13" ht="15" customHeight="1">
      <c r="A14" s="199" t="s">
        <v>23</v>
      </c>
      <c r="B14" s="201" t="s">
        <v>24</v>
      </c>
      <c r="C14" s="9" t="s">
        <v>18</v>
      </c>
      <c r="D14" s="51" t="s">
        <v>22</v>
      </c>
      <c r="E14" s="27"/>
      <c r="F14" s="28">
        <v>30</v>
      </c>
      <c r="G14" s="35">
        <v>14</v>
      </c>
      <c r="H14" s="29">
        <v>10</v>
      </c>
      <c r="I14" s="250" t="s">
        <v>114</v>
      </c>
      <c r="J14" s="251"/>
      <c r="K14" s="160">
        <f t="shared" si="0"/>
        <v>12</v>
      </c>
      <c r="L14" s="256"/>
      <c r="M14" s="257"/>
    </row>
    <row r="15" spans="1:13">
      <c r="A15" s="200"/>
      <c r="B15" s="202"/>
      <c r="C15" s="9" t="s">
        <v>25</v>
      </c>
      <c r="D15" s="51" t="s">
        <v>27</v>
      </c>
      <c r="E15" s="27"/>
      <c r="F15" s="30">
        <v>20</v>
      </c>
      <c r="G15" s="124">
        <v>9</v>
      </c>
      <c r="H15" s="32">
        <v>12</v>
      </c>
      <c r="I15" s="250" t="s">
        <v>114</v>
      </c>
      <c r="J15" s="251"/>
      <c r="K15" s="160">
        <f t="shared" si="0"/>
        <v>10.5</v>
      </c>
      <c r="L15" s="256"/>
      <c r="M15" s="257"/>
    </row>
    <row r="16" spans="1:13">
      <c r="A16" s="200"/>
      <c r="B16" s="202"/>
      <c r="C16" s="9" t="s">
        <v>26</v>
      </c>
      <c r="D16" s="51" t="s">
        <v>28</v>
      </c>
      <c r="E16" s="27"/>
      <c r="F16" s="69">
        <v>22</v>
      </c>
      <c r="G16" s="64">
        <v>13</v>
      </c>
      <c r="H16" s="65">
        <v>13</v>
      </c>
      <c r="I16" s="250" t="s">
        <v>114</v>
      </c>
      <c r="J16" s="251"/>
      <c r="K16" s="160">
        <f t="shared" si="0"/>
        <v>13</v>
      </c>
      <c r="L16" s="256"/>
      <c r="M16" s="257"/>
    </row>
    <row r="17" spans="1:13" s="1" customFormat="1" ht="15.75">
      <c r="A17" s="53"/>
      <c r="B17" s="56"/>
      <c r="C17" s="54"/>
      <c r="D17" s="59" t="s">
        <v>105</v>
      </c>
      <c r="E17" s="33"/>
      <c r="F17" s="71">
        <f t="shared" ref="F17:H17" si="5">SUM(F14:F16)</f>
        <v>72</v>
      </c>
      <c r="G17" s="72">
        <f t="shared" si="5"/>
        <v>36</v>
      </c>
      <c r="H17" s="72">
        <f t="shared" si="5"/>
        <v>35</v>
      </c>
      <c r="I17" s="93"/>
      <c r="J17" s="94"/>
      <c r="K17" s="136">
        <f t="shared" ref="K17" si="6">SUM(K14:K16)</f>
        <v>35.5</v>
      </c>
      <c r="L17" s="136"/>
      <c r="M17" s="127"/>
    </row>
    <row r="18" spans="1:13" s="2" customFormat="1" ht="15.75">
      <c r="A18" s="55"/>
      <c r="B18" s="57"/>
      <c r="C18" s="55"/>
      <c r="D18" s="55"/>
      <c r="E18" s="14"/>
      <c r="F18" s="21"/>
      <c r="G18" s="21"/>
      <c r="H18" s="21"/>
      <c r="I18" s="91"/>
      <c r="J18" s="92"/>
      <c r="K18" s="160"/>
      <c r="L18" s="37"/>
      <c r="M18" s="126"/>
    </row>
    <row r="19" spans="1:13" ht="15" customHeight="1">
      <c r="A19" s="199" t="s">
        <v>8</v>
      </c>
      <c r="B19" s="201" t="s">
        <v>9</v>
      </c>
      <c r="C19" s="9" t="s">
        <v>10</v>
      </c>
      <c r="D19" s="51" t="s">
        <v>14</v>
      </c>
      <c r="E19" s="34">
        <v>45</v>
      </c>
      <c r="F19" s="35">
        <v>19</v>
      </c>
      <c r="G19" s="46">
        <v>28</v>
      </c>
      <c r="H19" s="36">
        <v>20</v>
      </c>
      <c r="I19" s="250"/>
      <c r="J19" s="251" t="s">
        <v>114</v>
      </c>
      <c r="K19" s="160">
        <f t="shared" si="0"/>
        <v>24</v>
      </c>
      <c r="L19" s="256"/>
      <c r="M19" s="257"/>
    </row>
    <row r="20" spans="1:13">
      <c r="A20" s="200"/>
      <c r="B20" s="202"/>
      <c r="C20" s="9" t="s">
        <v>11</v>
      </c>
      <c r="D20" s="51" t="s">
        <v>15</v>
      </c>
      <c r="E20" s="23">
        <v>47</v>
      </c>
      <c r="F20" s="37">
        <v>24</v>
      </c>
      <c r="G20" s="37">
        <v>33</v>
      </c>
      <c r="H20" s="32">
        <v>17</v>
      </c>
      <c r="I20" s="250"/>
      <c r="J20" s="251" t="s">
        <v>114</v>
      </c>
      <c r="K20" s="160">
        <f t="shared" si="0"/>
        <v>25</v>
      </c>
      <c r="L20" s="256"/>
      <c r="M20" s="257"/>
    </row>
    <row r="21" spans="1:13">
      <c r="A21" s="200"/>
      <c r="B21" s="202"/>
      <c r="C21" s="9" t="s">
        <v>12</v>
      </c>
      <c r="D21" s="51" t="s">
        <v>16</v>
      </c>
      <c r="E21" s="73">
        <f>ROUND(103/2,0)</f>
        <v>52</v>
      </c>
      <c r="F21" s="74">
        <v>50</v>
      </c>
      <c r="G21" s="74">
        <v>58</v>
      </c>
      <c r="H21" s="75">
        <v>54</v>
      </c>
      <c r="I21" s="250"/>
      <c r="J21" s="251" t="s">
        <v>114</v>
      </c>
      <c r="K21" s="160">
        <f t="shared" si="0"/>
        <v>56</v>
      </c>
      <c r="L21" s="256"/>
      <c r="M21" s="257"/>
    </row>
    <row r="22" spans="1:13" s="1" customFormat="1" ht="15.75">
      <c r="A22" s="53"/>
      <c r="B22" s="56"/>
      <c r="C22" s="54"/>
      <c r="D22" s="59" t="s">
        <v>105</v>
      </c>
      <c r="E22" s="88">
        <f>SUM(E19:E21)</f>
        <v>144</v>
      </c>
      <c r="F22" s="72">
        <f t="shared" ref="F22" si="7">SUM(F19:F21)</f>
        <v>93</v>
      </c>
      <c r="G22" s="72">
        <f t="shared" ref="G22:H22" si="8">SUM(G19:G21)</f>
        <v>119</v>
      </c>
      <c r="H22" s="72">
        <f t="shared" si="8"/>
        <v>91</v>
      </c>
      <c r="I22" s="93"/>
      <c r="J22" s="94"/>
      <c r="K22" s="136">
        <f t="shared" ref="K22" si="9">SUM(K19:K21)</f>
        <v>105</v>
      </c>
      <c r="L22" s="136"/>
      <c r="M22" s="127"/>
    </row>
    <row r="23" spans="1:13" s="2" customFormat="1" ht="15.75">
      <c r="A23" s="55"/>
      <c r="B23" s="57"/>
      <c r="C23" s="55"/>
      <c r="D23" s="55"/>
      <c r="E23" s="21"/>
      <c r="F23" s="21"/>
      <c r="G23" s="21"/>
      <c r="H23" s="21"/>
      <c r="I23" s="91"/>
      <c r="J23" s="92"/>
      <c r="K23" s="160"/>
      <c r="L23" s="37"/>
      <c r="M23" s="126"/>
    </row>
    <row r="24" spans="1:13" ht="15" customHeight="1">
      <c r="A24" s="199" t="s">
        <v>8</v>
      </c>
      <c r="B24" s="201" t="s">
        <v>20</v>
      </c>
      <c r="C24" s="9" t="s">
        <v>17</v>
      </c>
      <c r="D24" s="51" t="s">
        <v>13</v>
      </c>
      <c r="E24" s="28">
        <v>24</v>
      </c>
      <c r="F24" s="35">
        <v>16</v>
      </c>
      <c r="G24" s="46">
        <v>20</v>
      </c>
      <c r="H24" s="36">
        <v>23</v>
      </c>
      <c r="I24" s="250" t="s">
        <v>114</v>
      </c>
      <c r="J24" s="251"/>
      <c r="K24" s="160">
        <f t="shared" si="0"/>
        <v>21.5</v>
      </c>
      <c r="L24" s="256"/>
      <c r="M24" s="257"/>
    </row>
    <row r="25" spans="1:13">
      <c r="A25" s="200"/>
      <c r="B25" s="202"/>
      <c r="C25" s="9" t="s">
        <v>19</v>
      </c>
      <c r="D25" s="51" t="s">
        <v>21</v>
      </c>
      <c r="E25" s="30">
        <v>22</v>
      </c>
      <c r="F25" s="37">
        <v>22</v>
      </c>
      <c r="G25" s="37">
        <v>30</v>
      </c>
      <c r="H25" s="38">
        <v>21</v>
      </c>
      <c r="I25" s="250"/>
      <c r="J25" s="251" t="s">
        <v>114</v>
      </c>
      <c r="K25" s="160">
        <f t="shared" si="0"/>
        <v>25.5</v>
      </c>
      <c r="L25" s="256"/>
      <c r="M25" s="257"/>
    </row>
    <row r="26" spans="1:13">
      <c r="A26" s="203"/>
      <c r="B26" s="202"/>
      <c r="C26" s="9" t="s">
        <v>18</v>
      </c>
      <c r="D26" s="51" t="s">
        <v>22</v>
      </c>
      <c r="E26" s="69">
        <v>20</v>
      </c>
      <c r="F26" s="70">
        <v>30</v>
      </c>
      <c r="G26" s="64">
        <v>14</v>
      </c>
      <c r="H26" s="65">
        <v>10</v>
      </c>
      <c r="I26" s="250"/>
      <c r="J26" s="251" t="s">
        <v>114</v>
      </c>
      <c r="K26" s="160">
        <f t="shared" si="0"/>
        <v>12</v>
      </c>
      <c r="L26" s="256"/>
      <c r="M26" s="257"/>
    </row>
    <row r="27" spans="1:13" s="1" customFormat="1" ht="15.75">
      <c r="A27" s="53"/>
      <c r="B27" s="56"/>
      <c r="C27" s="54"/>
      <c r="D27" s="59" t="s">
        <v>105</v>
      </c>
      <c r="E27" s="71">
        <f>SUM(E24:E26)</f>
        <v>66</v>
      </c>
      <c r="F27" s="72">
        <f t="shared" ref="F27" si="10">SUM(F24:F26)</f>
        <v>68</v>
      </c>
      <c r="G27" s="72">
        <f t="shared" ref="G27:H27" si="11">SUM(G24:G26)</f>
        <v>64</v>
      </c>
      <c r="H27" s="72">
        <f t="shared" si="11"/>
        <v>54</v>
      </c>
      <c r="I27" s="93"/>
      <c r="J27" s="94"/>
      <c r="K27" s="136">
        <f t="shared" ref="K27" si="12">SUM(K24:K26)</f>
        <v>59</v>
      </c>
      <c r="L27" s="136"/>
      <c r="M27" s="127"/>
    </row>
    <row r="28" spans="1:13" s="2" customFormat="1" ht="15.75">
      <c r="A28" s="55"/>
      <c r="B28" s="57"/>
      <c r="C28" s="55"/>
      <c r="D28" s="55"/>
      <c r="E28" s="21"/>
      <c r="F28" s="21"/>
      <c r="G28" s="21"/>
      <c r="H28" s="21"/>
      <c r="I28" s="91"/>
      <c r="J28" s="92"/>
      <c r="K28" s="160"/>
      <c r="L28" s="37"/>
      <c r="M28" s="126"/>
    </row>
    <row r="29" spans="1:13" ht="15" customHeight="1">
      <c r="A29" s="209" t="s">
        <v>41</v>
      </c>
      <c r="B29" s="220" t="s">
        <v>102</v>
      </c>
      <c r="C29" s="9" t="s">
        <v>44</v>
      </c>
      <c r="D29" s="51" t="s">
        <v>47</v>
      </c>
      <c r="E29" s="40">
        <v>12</v>
      </c>
      <c r="F29" s="117">
        <v>7</v>
      </c>
      <c r="G29" s="35">
        <v>13</v>
      </c>
      <c r="H29" s="107" t="s">
        <v>115</v>
      </c>
      <c r="I29" s="250"/>
      <c r="J29" s="251" t="s">
        <v>114</v>
      </c>
      <c r="K29" s="160">
        <f t="shared" si="0"/>
        <v>13</v>
      </c>
      <c r="L29" s="256"/>
      <c r="M29" s="257"/>
    </row>
    <row r="30" spans="1:13">
      <c r="A30" s="210"/>
      <c r="B30" s="213"/>
      <c r="C30" s="9" t="s">
        <v>45</v>
      </c>
      <c r="D30" s="51" t="s">
        <v>48</v>
      </c>
      <c r="E30" s="42">
        <v>14</v>
      </c>
      <c r="F30" s="43">
        <v>16</v>
      </c>
      <c r="G30" s="43">
        <v>14</v>
      </c>
      <c r="H30" s="32">
        <v>11</v>
      </c>
      <c r="I30" s="250"/>
      <c r="J30" s="251" t="s">
        <v>114</v>
      </c>
      <c r="K30" s="160">
        <f t="shared" si="0"/>
        <v>12.5</v>
      </c>
      <c r="L30" s="256"/>
      <c r="M30" s="257"/>
    </row>
    <row r="31" spans="1:13">
      <c r="A31" s="211"/>
      <c r="B31" s="213"/>
      <c r="C31" s="9" t="s">
        <v>46</v>
      </c>
      <c r="D31" s="51" t="s">
        <v>49</v>
      </c>
      <c r="E31" s="63">
        <v>12</v>
      </c>
      <c r="F31" s="64">
        <v>10</v>
      </c>
      <c r="G31" s="64">
        <v>15</v>
      </c>
      <c r="H31" s="65">
        <v>12</v>
      </c>
      <c r="I31" s="250"/>
      <c r="J31" s="251" t="s">
        <v>114</v>
      </c>
      <c r="K31" s="160">
        <f t="shared" si="0"/>
        <v>13.5</v>
      </c>
      <c r="L31" s="256"/>
      <c r="M31" s="257"/>
    </row>
    <row r="32" spans="1:13" s="1" customFormat="1" ht="15.75">
      <c r="A32" s="53"/>
      <c r="B32" s="56"/>
      <c r="C32" s="54"/>
      <c r="D32" s="59" t="s">
        <v>105</v>
      </c>
      <c r="E32" s="85">
        <f>SUM(E29:E31)</f>
        <v>38</v>
      </c>
      <c r="F32" s="86">
        <f t="shared" ref="F32" si="13">SUM(F29:F31)</f>
        <v>33</v>
      </c>
      <c r="G32" s="86">
        <f t="shared" ref="G32:H32" si="14">SUM(G29:G31)</f>
        <v>42</v>
      </c>
      <c r="H32" s="87">
        <f t="shared" si="14"/>
        <v>23</v>
      </c>
      <c r="I32" s="93"/>
      <c r="J32" s="94"/>
      <c r="K32" s="136">
        <f t="shared" ref="K32" si="15">SUM(K29:K31)</f>
        <v>39</v>
      </c>
      <c r="L32" s="136"/>
      <c r="M32" s="127"/>
    </row>
    <row r="33" spans="1:13" s="2" customFormat="1" ht="15.75">
      <c r="A33" s="55"/>
      <c r="B33" s="57"/>
      <c r="C33" s="55"/>
      <c r="D33" s="55"/>
      <c r="E33" s="21"/>
      <c r="F33" s="21"/>
      <c r="G33" s="21"/>
      <c r="H33" s="21"/>
      <c r="I33" s="91"/>
      <c r="J33" s="92"/>
      <c r="K33" s="160"/>
      <c r="L33" s="37"/>
      <c r="M33" s="126"/>
    </row>
    <row r="34" spans="1:13" ht="15" customHeight="1">
      <c r="A34" s="209" t="s">
        <v>41</v>
      </c>
      <c r="B34" s="212" t="s">
        <v>50</v>
      </c>
      <c r="C34" s="9" t="s">
        <v>51</v>
      </c>
      <c r="D34" s="51" t="s">
        <v>56</v>
      </c>
      <c r="E34" s="118">
        <v>3</v>
      </c>
      <c r="F34" s="35">
        <v>17</v>
      </c>
      <c r="G34" s="35">
        <v>8</v>
      </c>
      <c r="H34" s="29">
        <v>13</v>
      </c>
      <c r="I34" s="250"/>
      <c r="J34" s="251" t="s">
        <v>114</v>
      </c>
      <c r="K34" s="160">
        <f t="shared" si="0"/>
        <v>10.5</v>
      </c>
      <c r="L34" s="256"/>
      <c r="M34" s="257"/>
    </row>
    <row r="35" spans="1:13">
      <c r="A35" s="210"/>
      <c r="B35" s="213"/>
      <c r="C35" s="9" t="s">
        <v>52</v>
      </c>
      <c r="D35" s="51" t="s">
        <v>55</v>
      </c>
      <c r="E35" s="119">
        <v>5</v>
      </c>
      <c r="F35" s="43">
        <v>15</v>
      </c>
      <c r="G35" s="43">
        <v>12</v>
      </c>
      <c r="H35" s="123">
        <v>4</v>
      </c>
      <c r="I35" s="250"/>
      <c r="J35" s="251" t="s">
        <v>114</v>
      </c>
      <c r="K35" s="160">
        <f t="shared" si="0"/>
        <v>8</v>
      </c>
      <c r="L35" s="256"/>
      <c r="M35" s="257"/>
    </row>
    <row r="36" spans="1:13">
      <c r="A36" s="211"/>
      <c r="B36" s="213"/>
      <c r="C36" s="9" t="s">
        <v>53</v>
      </c>
      <c r="D36" s="51" t="s">
        <v>54</v>
      </c>
      <c r="E36" s="120">
        <v>2</v>
      </c>
      <c r="F36" s="121">
        <v>4</v>
      </c>
      <c r="G36" s="121">
        <v>2</v>
      </c>
      <c r="H36" s="122">
        <v>4</v>
      </c>
      <c r="I36" s="250"/>
      <c r="J36" s="251" t="s">
        <v>114</v>
      </c>
      <c r="K36" s="160">
        <f t="shared" si="0"/>
        <v>3</v>
      </c>
      <c r="L36" s="256"/>
      <c r="M36" s="257"/>
    </row>
    <row r="37" spans="1:13" s="1" customFormat="1">
      <c r="A37" s="53"/>
      <c r="B37" s="56"/>
      <c r="C37" s="54"/>
      <c r="D37" s="59" t="s">
        <v>105</v>
      </c>
      <c r="E37" s="81">
        <f>SUM(E34:E36)</f>
        <v>10</v>
      </c>
      <c r="F37" s="84">
        <f t="shared" ref="F37" si="16">SUM(F34:F36)</f>
        <v>36</v>
      </c>
      <c r="G37" s="61">
        <f t="shared" ref="G37:H37" si="17">SUM(G34:G36)</f>
        <v>22</v>
      </c>
      <c r="H37" s="68">
        <f t="shared" si="17"/>
        <v>21</v>
      </c>
      <c r="I37" s="94"/>
      <c r="J37" s="94"/>
      <c r="K37" s="136">
        <f t="shared" ref="K37" si="18">SUM(K34:K36)</f>
        <v>21.5</v>
      </c>
      <c r="L37" s="136"/>
      <c r="M37" s="127"/>
    </row>
    <row r="38" spans="1:13" s="2" customFormat="1" ht="15.75">
      <c r="A38" s="55"/>
      <c r="B38" s="57"/>
      <c r="C38" s="55"/>
      <c r="D38" s="55"/>
      <c r="E38" s="21"/>
      <c r="F38" s="21"/>
      <c r="G38" s="21"/>
      <c r="H38" s="21"/>
      <c r="I38" s="91"/>
      <c r="J38" s="92"/>
      <c r="K38" s="160"/>
      <c r="L38" s="37"/>
      <c r="M38" s="126"/>
    </row>
    <row r="39" spans="1:13" ht="15" customHeight="1">
      <c r="A39" s="214" t="s">
        <v>42</v>
      </c>
      <c r="B39" s="217" t="s">
        <v>57</v>
      </c>
      <c r="C39" s="51" t="s">
        <v>58</v>
      </c>
      <c r="D39" s="58" t="s">
        <v>67</v>
      </c>
      <c r="E39" s="40">
        <v>18</v>
      </c>
      <c r="F39" s="35">
        <v>19</v>
      </c>
      <c r="G39" s="35">
        <v>18</v>
      </c>
      <c r="H39" s="29">
        <v>16</v>
      </c>
      <c r="I39" s="250"/>
      <c r="J39" s="251" t="s">
        <v>114</v>
      </c>
      <c r="K39" s="160">
        <f t="shared" si="0"/>
        <v>17</v>
      </c>
      <c r="L39" s="256"/>
      <c r="M39" s="257"/>
    </row>
    <row r="40" spans="1:13">
      <c r="A40" s="215"/>
      <c r="B40" s="218"/>
      <c r="C40" s="9" t="s">
        <v>59</v>
      </c>
      <c r="D40" s="51" t="s">
        <v>68</v>
      </c>
      <c r="E40" s="116">
        <v>28</v>
      </c>
      <c r="F40" s="37">
        <v>23</v>
      </c>
      <c r="G40" s="37">
        <v>22</v>
      </c>
      <c r="H40" s="32">
        <v>19</v>
      </c>
      <c r="I40" s="250"/>
      <c r="J40" s="251" t="s">
        <v>114</v>
      </c>
      <c r="K40" s="160">
        <f t="shared" si="0"/>
        <v>20.5</v>
      </c>
      <c r="L40" s="256"/>
      <c r="M40" s="257"/>
    </row>
    <row r="41" spans="1:13">
      <c r="A41" s="215"/>
      <c r="B41" s="218"/>
      <c r="C41" s="9" t="s">
        <v>62</v>
      </c>
      <c r="D41" s="51" t="s">
        <v>69</v>
      </c>
      <c r="E41" s="30">
        <v>23</v>
      </c>
      <c r="F41" s="37">
        <v>20</v>
      </c>
      <c r="G41" s="43">
        <v>17</v>
      </c>
      <c r="H41" s="32">
        <v>11</v>
      </c>
      <c r="I41" s="250"/>
      <c r="J41" s="251" t="s">
        <v>114</v>
      </c>
      <c r="K41" s="160">
        <f t="shared" si="0"/>
        <v>14</v>
      </c>
      <c r="L41" s="256"/>
      <c r="M41" s="257"/>
    </row>
    <row r="42" spans="1:13">
      <c r="A42" s="216"/>
      <c r="B42" s="219"/>
      <c r="C42" s="9" t="s">
        <v>63</v>
      </c>
      <c r="D42" s="51" t="s">
        <v>70</v>
      </c>
      <c r="E42" s="63">
        <v>13</v>
      </c>
      <c r="F42" s="64">
        <v>15</v>
      </c>
      <c r="G42" s="70">
        <v>20</v>
      </c>
      <c r="H42" s="65">
        <v>17</v>
      </c>
      <c r="I42" s="250"/>
      <c r="J42" s="251" t="s">
        <v>114</v>
      </c>
      <c r="K42" s="160">
        <f t="shared" si="0"/>
        <v>18.5</v>
      </c>
      <c r="L42" s="256"/>
      <c r="M42" s="257"/>
    </row>
    <row r="43" spans="1:13" s="1" customFormat="1">
      <c r="A43" s="53"/>
      <c r="B43" s="56"/>
      <c r="C43" s="54"/>
      <c r="D43" s="59" t="s">
        <v>105</v>
      </c>
      <c r="E43" s="66">
        <f>SUM(E39:E42)</f>
        <v>82</v>
      </c>
      <c r="F43" s="66">
        <f>SUM(F39:F42)</f>
        <v>77</v>
      </c>
      <c r="G43" s="67">
        <f>SUM(G39:G42)</f>
        <v>77</v>
      </c>
      <c r="H43" s="62">
        <f>SUM(H39:H42)</f>
        <v>63</v>
      </c>
      <c r="I43" s="94"/>
      <c r="J43" s="94"/>
      <c r="K43" s="136">
        <f>SUM(K39:K42)</f>
        <v>70</v>
      </c>
      <c r="L43" s="136"/>
      <c r="M43" s="127"/>
    </row>
    <row r="44" spans="1:13" s="2" customFormat="1" ht="15.75">
      <c r="A44" s="55"/>
      <c r="B44" s="57"/>
      <c r="C44" s="55"/>
      <c r="D44" s="55"/>
      <c r="E44" s="21"/>
      <c r="F44" s="21"/>
      <c r="G44" s="21"/>
      <c r="H44" s="21"/>
      <c r="I44" s="91"/>
      <c r="J44" s="92"/>
      <c r="K44" s="160"/>
      <c r="L44" s="37"/>
      <c r="M44" s="126"/>
    </row>
    <row r="45" spans="1:13" ht="15" customHeight="1">
      <c r="A45" s="214" t="s">
        <v>42</v>
      </c>
      <c r="B45" s="217" t="s">
        <v>66</v>
      </c>
      <c r="C45" s="51" t="s">
        <v>60</v>
      </c>
      <c r="D45" s="8" t="s">
        <v>69</v>
      </c>
      <c r="E45" s="28">
        <v>23</v>
      </c>
      <c r="F45" s="46">
        <v>20</v>
      </c>
      <c r="G45" s="35">
        <v>17</v>
      </c>
      <c r="H45" s="29">
        <v>11</v>
      </c>
      <c r="I45" s="250"/>
      <c r="J45" s="251" t="s">
        <v>114</v>
      </c>
      <c r="K45" s="160">
        <f t="shared" si="0"/>
        <v>14</v>
      </c>
      <c r="L45" s="256"/>
      <c r="M45" s="257"/>
    </row>
    <row r="46" spans="1:13">
      <c r="A46" s="215"/>
      <c r="B46" s="218"/>
      <c r="C46" s="9" t="s">
        <v>61</v>
      </c>
      <c r="D46" s="8" t="s">
        <v>70</v>
      </c>
      <c r="E46" s="42">
        <v>13</v>
      </c>
      <c r="F46" s="43">
        <v>15</v>
      </c>
      <c r="G46" s="37">
        <v>20</v>
      </c>
      <c r="H46" s="32">
        <v>17</v>
      </c>
      <c r="I46" s="250"/>
      <c r="J46" s="251" t="s">
        <v>114</v>
      </c>
      <c r="K46" s="160">
        <f t="shared" si="0"/>
        <v>18.5</v>
      </c>
      <c r="L46" s="256"/>
      <c r="M46" s="257"/>
    </row>
    <row r="47" spans="1:13">
      <c r="A47" s="215"/>
      <c r="B47" s="218"/>
      <c r="C47" s="9" t="s">
        <v>64</v>
      </c>
      <c r="D47" s="8" t="s">
        <v>67</v>
      </c>
      <c r="E47" s="42">
        <v>18</v>
      </c>
      <c r="F47" s="43">
        <v>19</v>
      </c>
      <c r="G47" s="43">
        <v>18</v>
      </c>
      <c r="H47" s="32">
        <v>16</v>
      </c>
      <c r="I47" s="250"/>
      <c r="J47" s="251" t="s">
        <v>114</v>
      </c>
      <c r="K47" s="160">
        <f t="shared" si="0"/>
        <v>17</v>
      </c>
      <c r="L47" s="256"/>
      <c r="M47" s="257"/>
    </row>
    <row r="48" spans="1:13">
      <c r="A48" s="216"/>
      <c r="B48" s="219"/>
      <c r="C48" s="9" t="s">
        <v>65</v>
      </c>
      <c r="D48" s="8" t="s">
        <v>68</v>
      </c>
      <c r="E48" s="69">
        <v>28</v>
      </c>
      <c r="F48" s="70">
        <v>23</v>
      </c>
      <c r="G48" s="70">
        <v>22</v>
      </c>
      <c r="H48" s="65">
        <v>19</v>
      </c>
      <c r="I48" s="250"/>
      <c r="J48" s="251" t="s">
        <v>114</v>
      </c>
      <c r="K48" s="160">
        <f t="shared" si="0"/>
        <v>20.5</v>
      </c>
      <c r="L48" s="256"/>
      <c r="M48" s="257"/>
    </row>
    <row r="49" spans="1:13" s="1" customFormat="1">
      <c r="A49" s="53"/>
      <c r="B49" s="56"/>
      <c r="C49" s="54"/>
      <c r="D49" s="59" t="s">
        <v>105</v>
      </c>
      <c r="E49" s="83">
        <f>SUM(E45:E48)</f>
        <v>82</v>
      </c>
      <c r="F49" s="83">
        <f>SUM(F45:F48)</f>
        <v>77</v>
      </c>
      <c r="G49" s="84">
        <f>SUM(G45:G48)</f>
        <v>77</v>
      </c>
      <c r="H49" s="82">
        <f>SUM(H45:H48)</f>
        <v>63</v>
      </c>
      <c r="I49" s="94"/>
      <c r="J49" s="94"/>
      <c r="K49" s="136">
        <f>SUM(K45:K48)</f>
        <v>70</v>
      </c>
      <c r="L49" s="136"/>
      <c r="M49" s="127"/>
    </row>
    <row r="50" spans="1:13" s="2" customFormat="1" ht="15.75">
      <c r="A50" s="55"/>
      <c r="B50" s="57"/>
      <c r="C50" s="55"/>
      <c r="D50" s="55"/>
      <c r="E50" s="21"/>
      <c r="F50" s="21"/>
      <c r="G50" s="21"/>
      <c r="H50" s="21"/>
      <c r="I50" s="91"/>
      <c r="J50" s="92"/>
      <c r="K50" s="160"/>
      <c r="L50" s="37"/>
      <c r="M50" s="126"/>
    </row>
    <row r="51" spans="1:13">
      <c r="A51" s="225" t="s">
        <v>43</v>
      </c>
      <c r="B51" s="227" t="s">
        <v>71</v>
      </c>
      <c r="C51" s="240" t="s">
        <v>73</v>
      </c>
      <c r="D51" s="237" t="s">
        <v>76</v>
      </c>
      <c r="E51" s="40">
        <v>14</v>
      </c>
      <c r="F51" s="35">
        <v>10</v>
      </c>
      <c r="G51" s="41">
        <v>9</v>
      </c>
      <c r="H51" s="107" t="s">
        <v>115</v>
      </c>
      <c r="I51" s="250" t="s">
        <v>114</v>
      </c>
      <c r="J51" s="251"/>
      <c r="K51" s="160">
        <f t="shared" si="0"/>
        <v>9</v>
      </c>
      <c r="L51" s="256"/>
      <c r="M51" s="257"/>
    </row>
    <row r="52" spans="1:13">
      <c r="A52" s="226"/>
      <c r="B52" s="228"/>
      <c r="C52" s="161" t="s">
        <v>74</v>
      </c>
      <c r="D52" s="8" t="s">
        <v>77</v>
      </c>
      <c r="E52" s="42">
        <v>14</v>
      </c>
      <c r="F52" s="45">
        <v>7</v>
      </c>
      <c r="G52" s="45">
        <v>7</v>
      </c>
      <c r="H52" s="31">
        <v>6</v>
      </c>
      <c r="I52" s="250" t="s">
        <v>114</v>
      </c>
      <c r="J52" s="251"/>
      <c r="K52" s="160">
        <f t="shared" si="0"/>
        <v>6.5</v>
      </c>
      <c r="L52" s="256"/>
      <c r="M52" s="257"/>
    </row>
    <row r="53" spans="1:13">
      <c r="A53" s="226"/>
      <c r="B53" s="228"/>
      <c r="C53" s="161" t="s">
        <v>75</v>
      </c>
      <c r="D53" s="8" t="s">
        <v>78</v>
      </c>
      <c r="E53" s="63">
        <v>14</v>
      </c>
      <c r="F53" s="64">
        <v>13</v>
      </c>
      <c r="G53" s="64">
        <v>13</v>
      </c>
      <c r="H53" s="60">
        <v>9</v>
      </c>
      <c r="I53" s="252" t="s">
        <v>114</v>
      </c>
      <c r="J53" s="251"/>
      <c r="K53" s="160">
        <f t="shared" si="0"/>
        <v>11</v>
      </c>
      <c r="L53" s="256"/>
      <c r="M53" s="257"/>
    </row>
    <row r="54" spans="1:13">
      <c r="A54" s="162"/>
      <c r="B54" s="163"/>
      <c r="C54" s="242" t="s">
        <v>132</v>
      </c>
      <c r="D54" s="242" t="s">
        <v>154</v>
      </c>
      <c r="E54" s="166"/>
      <c r="F54" s="167"/>
      <c r="G54" s="167"/>
      <c r="H54" s="168"/>
      <c r="I54" s="92"/>
      <c r="J54" s="92"/>
      <c r="K54" s="160"/>
      <c r="L54" s="256"/>
      <c r="M54" s="257"/>
    </row>
    <row r="55" spans="1:13">
      <c r="A55" s="162"/>
      <c r="B55" s="163"/>
      <c r="C55" s="242" t="s">
        <v>133</v>
      </c>
      <c r="D55" s="242" t="s">
        <v>155</v>
      </c>
      <c r="E55" s="166"/>
      <c r="F55" s="167"/>
      <c r="G55" s="167"/>
      <c r="H55" s="168"/>
      <c r="I55" s="92"/>
      <c r="J55" s="92"/>
      <c r="K55" s="160"/>
      <c r="L55" s="256"/>
      <c r="M55" s="257"/>
    </row>
    <row r="56" spans="1:13" s="1" customFormat="1">
      <c r="A56" s="53"/>
      <c r="B56" s="56"/>
      <c r="C56" s="54"/>
      <c r="D56" s="59" t="s">
        <v>105</v>
      </c>
      <c r="E56" s="83">
        <f>SUM(E51:E53)</f>
        <v>42</v>
      </c>
      <c r="F56" s="84">
        <f>SUM(F51:F53)</f>
        <v>30</v>
      </c>
      <c r="G56" s="155">
        <f>SUM(G51:G53)</f>
        <v>29</v>
      </c>
      <c r="H56" s="155">
        <f>SUM(H51:H53)</f>
        <v>15</v>
      </c>
      <c r="I56" s="94"/>
      <c r="J56" s="94"/>
      <c r="K56" s="136">
        <f>SUM(K51:K53)</f>
        <v>26.5</v>
      </c>
      <c r="L56" s="136"/>
      <c r="M56" s="127"/>
    </row>
    <row r="57" spans="1:13" s="2" customFormat="1" ht="15.75">
      <c r="A57" s="55"/>
      <c r="B57" s="57"/>
      <c r="C57" s="55"/>
      <c r="D57" s="55"/>
      <c r="E57" s="21"/>
      <c r="F57" s="21"/>
      <c r="G57" s="21"/>
      <c r="H57" s="21"/>
      <c r="I57" s="91"/>
      <c r="J57" s="92"/>
      <c r="K57" s="160"/>
      <c r="L57" s="37"/>
      <c r="M57" s="126"/>
    </row>
    <row r="58" spans="1:13">
      <c r="A58" s="229" t="s">
        <v>43</v>
      </c>
      <c r="B58" s="227" t="s">
        <v>72</v>
      </c>
      <c r="C58" s="240" t="s">
        <v>81</v>
      </c>
      <c r="D58" s="237" t="s">
        <v>83</v>
      </c>
      <c r="E58" s="118">
        <v>2</v>
      </c>
      <c r="F58" s="41">
        <v>5</v>
      </c>
      <c r="G58" s="41">
        <v>7</v>
      </c>
      <c r="H58" s="165" t="s">
        <v>115</v>
      </c>
      <c r="I58" s="252" t="s">
        <v>114</v>
      </c>
      <c r="J58" s="251"/>
      <c r="K58" s="160">
        <f t="shared" si="0"/>
        <v>7</v>
      </c>
      <c r="L58" s="256"/>
      <c r="M58" s="257"/>
    </row>
    <row r="59" spans="1:13">
      <c r="A59" s="230"/>
      <c r="B59" s="228"/>
      <c r="C59" s="161" t="s">
        <v>79</v>
      </c>
      <c r="D59" s="8" t="s">
        <v>80</v>
      </c>
      <c r="E59" s="44">
        <v>7</v>
      </c>
      <c r="F59" s="43">
        <v>11</v>
      </c>
      <c r="G59" s="43">
        <v>14</v>
      </c>
      <c r="H59" s="31">
        <v>5</v>
      </c>
      <c r="I59" s="252" t="s">
        <v>114</v>
      </c>
      <c r="J59" s="251"/>
      <c r="K59" s="160">
        <f t="shared" ref="K59" si="19">MEDIAN(G59:H59)</f>
        <v>9.5</v>
      </c>
      <c r="L59" s="256"/>
      <c r="M59" s="257"/>
    </row>
    <row r="60" spans="1:13">
      <c r="A60" s="230"/>
      <c r="B60" s="228"/>
      <c r="C60" s="161" t="s">
        <v>82</v>
      </c>
      <c r="D60" s="8" t="s">
        <v>84</v>
      </c>
      <c r="E60" s="44">
        <v>6</v>
      </c>
      <c r="F60" s="45">
        <v>8</v>
      </c>
      <c r="G60" s="45">
        <v>9</v>
      </c>
      <c r="H60" s="31">
        <v>7</v>
      </c>
      <c r="I60" s="252" t="s">
        <v>114</v>
      </c>
      <c r="J60" s="251"/>
      <c r="K60" s="160">
        <f t="shared" si="0"/>
        <v>8</v>
      </c>
      <c r="L60" s="256"/>
      <c r="M60" s="257"/>
    </row>
    <row r="61" spans="1:13">
      <c r="A61" s="230"/>
      <c r="B61" s="228"/>
      <c r="C61" s="242" t="s">
        <v>134</v>
      </c>
      <c r="D61" s="242" t="s">
        <v>156</v>
      </c>
      <c r="E61" s="166"/>
      <c r="F61" s="167"/>
      <c r="G61" s="167"/>
      <c r="H61" s="168"/>
      <c r="I61" s="169"/>
      <c r="J61" s="169"/>
      <c r="K61" s="160"/>
      <c r="L61" s="256"/>
      <c r="M61" s="257"/>
    </row>
    <row r="62" spans="1:13">
      <c r="A62" s="164"/>
      <c r="B62" s="163"/>
      <c r="C62" s="242" t="s">
        <v>135</v>
      </c>
      <c r="D62" s="242" t="s">
        <v>157</v>
      </c>
      <c r="E62" s="166"/>
      <c r="F62" s="167"/>
      <c r="G62" s="167"/>
      <c r="H62" s="168"/>
      <c r="I62" s="169"/>
      <c r="J62" s="169"/>
      <c r="K62" s="160"/>
      <c r="L62" s="256"/>
      <c r="M62" s="257"/>
    </row>
    <row r="63" spans="1:13" s="1" customFormat="1">
      <c r="A63" s="53"/>
      <c r="B63" s="56"/>
      <c r="C63" s="54"/>
      <c r="D63" s="59" t="s">
        <v>105</v>
      </c>
      <c r="E63" s="198">
        <f>SUM(E58:E60)</f>
        <v>15</v>
      </c>
      <c r="F63" s="61">
        <f>SUM(F58:F60)</f>
        <v>24</v>
      </c>
      <c r="G63" s="115">
        <f>SUM(G58:G60)</f>
        <v>30</v>
      </c>
      <c r="H63" s="115">
        <f>SUM(H58:H60)</f>
        <v>12</v>
      </c>
      <c r="I63" s="94"/>
      <c r="J63" s="94"/>
      <c r="K63" s="136">
        <f>SUM(K58:K60)</f>
        <v>24.5</v>
      </c>
      <c r="L63" s="136"/>
      <c r="M63" s="127"/>
    </row>
    <row r="64" spans="1:13" s="176" customFormat="1">
      <c r="A64" s="177"/>
      <c r="B64" s="178"/>
      <c r="C64" s="179"/>
      <c r="D64" s="180"/>
      <c r="E64" s="172"/>
      <c r="F64" s="172"/>
      <c r="G64" s="173"/>
      <c r="H64" s="173"/>
      <c r="I64" s="94"/>
      <c r="J64" s="94"/>
      <c r="K64" s="174"/>
      <c r="L64" s="174"/>
      <c r="M64" s="175"/>
    </row>
    <row r="65" spans="1:13" s="1" customFormat="1">
      <c r="A65" s="229" t="s">
        <v>43</v>
      </c>
      <c r="B65" s="227" t="s">
        <v>138</v>
      </c>
      <c r="C65" s="239" t="s">
        <v>136</v>
      </c>
      <c r="D65" s="238" t="s">
        <v>139</v>
      </c>
      <c r="E65" s="185">
        <v>14</v>
      </c>
      <c r="F65" s="186">
        <v>24</v>
      </c>
      <c r="G65" s="187">
        <v>15</v>
      </c>
      <c r="H65" s="188">
        <v>11</v>
      </c>
      <c r="I65" s="260"/>
      <c r="J65" s="261"/>
      <c r="K65" s="136"/>
      <c r="L65" s="258"/>
      <c r="M65" s="259"/>
    </row>
    <row r="66" spans="1:13" s="1" customFormat="1">
      <c r="A66" s="230"/>
      <c r="B66" s="228"/>
      <c r="C66" s="239" t="s">
        <v>137</v>
      </c>
      <c r="D66" s="238" t="s">
        <v>158</v>
      </c>
      <c r="E66" s="189">
        <v>14</v>
      </c>
      <c r="F66" s="190">
        <v>16</v>
      </c>
      <c r="G66" s="191">
        <v>16</v>
      </c>
      <c r="H66" s="192" t="s">
        <v>115</v>
      </c>
      <c r="I66" s="260"/>
      <c r="J66" s="261"/>
      <c r="K66" s="136"/>
      <c r="L66" s="258"/>
      <c r="M66" s="259"/>
    </row>
    <row r="67" spans="1:13" s="1" customFormat="1">
      <c r="A67" s="230"/>
      <c r="B67" s="228"/>
      <c r="C67" s="183" t="s">
        <v>140</v>
      </c>
      <c r="D67" s="184" t="s">
        <v>141</v>
      </c>
      <c r="E67" s="193"/>
      <c r="F67" s="194"/>
      <c r="G67" s="195"/>
      <c r="H67" s="196"/>
      <c r="I67" s="94"/>
      <c r="J67" s="94"/>
      <c r="K67" s="136"/>
      <c r="L67" s="136"/>
      <c r="M67" s="127"/>
    </row>
    <row r="68" spans="1:13" s="1" customFormat="1">
      <c r="A68" s="170"/>
      <c r="B68" s="171"/>
      <c r="C68" s="181"/>
      <c r="D68" s="182" t="s">
        <v>105</v>
      </c>
      <c r="E68" s="197">
        <f>SUM(E65:E67)</f>
        <v>28</v>
      </c>
      <c r="F68" s="197">
        <f t="shared" ref="F68:H68" si="20">SUM(F65:F67)</f>
        <v>40</v>
      </c>
      <c r="G68" s="197">
        <f t="shared" si="20"/>
        <v>31</v>
      </c>
      <c r="H68" s="197">
        <f t="shared" si="20"/>
        <v>11</v>
      </c>
      <c r="I68" s="94"/>
      <c r="J68" s="94"/>
      <c r="K68" s="136"/>
      <c r="L68" s="136"/>
      <c r="M68" s="127"/>
    </row>
    <row r="69" spans="1:13" s="2" customFormat="1" ht="15.75">
      <c r="A69" s="55"/>
      <c r="B69" s="57"/>
      <c r="C69" s="55"/>
      <c r="D69" s="55"/>
      <c r="E69" s="21"/>
      <c r="F69" s="21"/>
      <c r="G69" s="21"/>
      <c r="H69" s="21"/>
      <c r="I69" s="91"/>
      <c r="J69" s="92"/>
      <c r="K69" s="160"/>
      <c r="L69" s="37"/>
      <c r="M69" s="126"/>
    </row>
    <row r="70" spans="1:13">
      <c r="A70" s="231" t="s">
        <v>85</v>
      </c>
      <c r="B70" s="234" t="s">
        <v>86</v>
      </c>
      <c r="C70" s="9" t="s">
        <v>87</v>
      </c>
      <c r="D70" s="8" t="s">
        <v>90</v>
      </c>
      <c r="E70" s="34">
        <v>45</v>
      </c>
      <c r="F70" s="97">
        <v>49</v>
      </c>
      <c r="G70" s="100">
        <v>40</v>
      </c>
      <c r="H70" s="47">
        <v>58</v>
      </c>
      <c r="I70" s="252" t="s">
        <v>114</v>
      </c>
      <c r="J70" s="251"/>
      <c r="K70" s="160">
        <f t="shared" si="0"/>
        <v>49</v>
      </c>
      <c r="L70" s="256"/>
      <c r="M70" s="257"/>
    </row>
    <row r="71" spans="1:13">
      <c r="A71" s="232"/>
      <c r="B71" s="235"/>
      <c r="C71" s="9" t="s">
        <v>88</v>
      </c>
      <c r="D71" s="8" t="s">
        <v>91</v>
      </c>
      <c r="E71" s="23">
        <v>56</v>
      </c>
      <c r="F71" s="98">
        <v>78</v>
      </c>
      <c r="G71" s="101">
        <v>44</v>
      </c>
      <c r="H71" s="39">
        <v>33</v>
      </c>
      <c r="I71" s="252" t="s">
        <v>114</v>
      </c>
      <c r="J71" s="251" t="s">
        <v>114</v>
      </c>
      <c r="K71" s="160">
        <f t="shared" si="0"/>
        <v>38.5</v>
      </c>
      <c r="L71" s="256"/>
      <c r="M71" s="257"/>
    </row>
    <row r="72" spans="1:13">
      <c r="A72" s="232"/>
      <c r="B72" s="235"/>
      <c r="C72" s="9" t="s">
        <v>89</v>
      </c>
      <c r="D72" s="8" t="s">
        <v>150</v>
      </c>
      <c r="E72" s="23">
        <v>42</v>
      </c>
      <c r="F72" s="99">
        <v>53</v>
      </c>
      <c r="G72" s="105">
        <v>35</v>
      </c>
      <c r="H72" s="108" t="s">
        <v>115</v>
      </c>
      <c r="I72" s="252" t="s">
        <v>114</v>
      </c>
      <c r="J72" s="253" t="s">
        <v>114</v>
      </c>
      <c r="K72" s="160">
        <f t="shared" si="0"/>
        <v>35</v>
      </c>
      <c r="L72" s="256"/>
      <c r="M72" s="257"/>
    </row>
    <row r="73" spans="1:13">
      <c r="A73" s="233"/>
      <c r="B73" s="236"/>
      <c r="C73" s="9" t="s">
        <v>92</v>
      </c>
      <c r="D73" s="8" t="s">
        <v>151</v>
      </c>
      <c r="E73" s="69">
        <v>25</v>
      </c>
      <c r="F73" s="95">
        <v>26</v>
      </c>
      <c r="G73" s="102">
        <v>31</v>
      </c>
      <c r="H73" s="109" t="s">
        <v>115</v>
      </c>
      <c r="I73" s="252"/>
      <c r="J73" s="251" t="s">
        <v>114</v>
      </c>
      <c r="K73" s="160">
        <f t="shared" si="0"/>
        <v>31</v>
      </c>
      <c r="L73" s="256"/>
      <c r="M73" s="257"/>
    </row>
    <row r="74" spans="1:13" s="1" customFormat="1">
      <c r="A74" s="53"/>
      <c r="B74" s="56"/>
      <c r="C74" s="54"/>
      <c r="D74" s="59" t="s">
        <v>105</v>
      </c>
      <c r="E74" s="80">
        <f>SUM(E70:E73)</f>
        <v>168</v>
      </c>
      <c r="F74" s="112">
        <f t="shared" ref="F74:H74" si="21">SUM(F70:F73)</f>
        <v>206</v>
      </c>
      <c r="G74" s="113">
        <f t="shared" si="21"/>
        <v>150</v>
      </c>
      <c r="H74" s="114">
        <f t="shared" si="21"/>
        <v>91</v>
      </c>
      <c r="I74" s="94"/>
      <c r="J74" s="94"/>
      <c r="K74" s="136">
        <f t="shared" ref="K74" si="22">SUM(K70:K73)</f>
        <v>153.5</v>
      </c>
      <c r="L74" s="136"/>
      <c r="M74" s="127"/>
    </row>
    <row r="75" spans="1:13" s="2" customFormat="1" ht="15.75">
      <c r="A75" s="55"/>
      <c r="B75" s="57"/>
      <c r="C75" s="55"/>
      <c r="D75" s="55"/>
      <c r="E75" s="26"/>
      <c r="F75" s="21"/>
      <c r="G75" s="21"/>
      <c r="H75" s="21"/>
      <c r="I75" s="91"/>
      <c r="J75" s="92"/>
      <c r="K75" s="160"/>
      <c r="L75" s="37"/>
      <c r="M75" s="126"/>
    </row>
    <row r="76" spans="1:13">
      <c r="A76" s="221" t="s">
        <v>85</v>
      </c>
      <c r="B76" s="223" t="s">
        <v>93</v>
      </c>
      <c r="C76" s="7" t="s">
        <v>94</v>
      </c>
      <c r="D76" s="7" t="s">
        <v>152</v>
      </c>
      <c r="E76" s="27"/>
      <c r="F76" s="103">
        <v>53</v>
      </c>
      <c r="G76" s="46">
        <v>39</v>
      </c>
      <c r="H76" s="110" t="s">
        <v>115</v>
      </c>
      <c r="I76" s="252" t="s">
        <v>114</v>
      </c>
      <c r="J76" s="251"/>
      <c r="K76" s="160">
        <f t="shared" si="0"/>
        <v>39</v>
      </c>
      <c r="L76" s="256"/>
      <c r="M76" s="257"/>
    </row>
    <row r="77" spans="1:13">
      <c r="A77" s="222"/>
      <c r="B77" s="224"/>
      <c r="C77" s="7" t="s">
        <v>95</v>
      </c>
      <c r="D77" s="7" t="s">
        <v>153</v>
      </c>
      <c r="E77" s="27"/>
      <c r="F77" s="104">
        <v>27</v>
      </c>
      <c r="G77" s="105">
        <v>45</v>
      </c>
      <c r="H77" s="111" t="s">
        <v>115</v>
      </c>
      <c r="I77" s="252"/>
      <c r="J77" s="251" t="s">
        <v>114</v>
      </c>
      <c r="K77" s="160">
        <f t="shared" si="0"/>
        <v>45</v>
      </c>
      <c r="L77" s="256"/>
      <c r="M77" s="257"/>
    </row>
    <row r="78" spans="1:13" s="1" customFormat="1">
      <c r="A78" s="53"/>
      <c r="B78" s="53"/>
      <c r="C78" s="54"/>
      <c r="D78" s="59" t="s">
        <v>105</v>
      </c>
      <c r="E78" s="48"/>
      <c r="F78" s="80">
        <f>SUM(F76:F77)</f>
        <v>80</v>
      </c>
      <c r="G78" s="113">
        <f>SUM(G76:G77)</f>
        <v>84</v>
      </c>
      <c r="H78" s="114">
        <f>SUM(H76:H77)</f>
        <v>0</v>
      </c>
      <c r="I78" s="94"/>
      <c r="J78" s="94"/>
      <c r="K78" s="136">
        <f>SUM(K76:K77)</f>
        <v>84</v>
      </c>
      <c r="L78" s="136"/>
      <c r="M78" s="127"/>
    </row>
    <row r="79" spans="1:13" s="1" customFormat="1">
      <c r="A79" s="130"/>
      <c r="B79" s="130"/>
      <c r="C79" s="10"/>
      <c r="D79" s="131"/>
      <c r="E79" s="49"/>
      <c r="F79" s="133"/>
      <c r="G79" s="133"/>
      <c r="H79" s="133"/>
      <c r="I79" s="94"/>
      <c r="J79" s="94"/>
      <c r="K79" s="160"/>
      <c r="L79" s="49"/>
      <c r="M79" s="132"/>
    </row>
    <row r="80" spans="1:13" s="1" customFormat="1">
      <c r="A80" s="137" t="s">
        <v>118</v>
      </c>
      <c r="B80" s="137" t="s">
        <v>130</v>
      </c>
      <c r="C80" s="134" t="s">
        <v>119</v>
      </c>
      <c r="D80" s="135" t="s">
        <v>120</v>
      </c>
      <c r="E80" s="143"/>
      <c r="F80" s="144">
        <v>6</v>
      </c>
      <c r="G80" s="144">
        <v>7</v>
      </c>
      <c r="H80" s="145">
        <v>4</v>
      </c>
      <c r="I80" s="254"/>
      <c r="J80" s="255" t="s">
        <v>114</v>
      </c>
      <c r="K80" s="160">
        <f t="shared" ref="K80:K85" si="23">MEDIAN(G80:H80)</f>
        <v>5.5</v>
      </c>
      <c r="L80" s="258"/>
      <c r="M80" s="259"/>
    </row>
    <row r="81" spans="1:13" s="1" customFormat="1">
      <c r="A81" s="138"/>
      <c r="B81" s="138"/>
      <c r="C81" s="134" t="s">
        <v>121</v>
      </c>
      <c r="D81" s="135" t="s">
        <v>122</v>
      </c>
      <c r="E81" s="146"/>
      <c r="F81" s="147">
        <v>8</v>
      </c>
      <c r="G81" s="147">
        <v>9</v>
      </c>
      <c r="H81" s="153">
        <v>2</v>
      </c>
      <c r="I81" s="254"/>
      <c r="J81" s="255" t="s">
        <v>114</v>
      </c>
      <c r="K81" s="160">
        <f t="shared" si="23"/>
        <v>5.5</v>
      </c>
      <c r="L81" s="258"/>
      <c r="M81" s="259"/>
    </row>
    <row r="82" spans="1:13" s="1" customFormat="1">
      <c r="A82" s="138"/>
      <c r="B82" s="138"/>
      <c r="C82" s="134" t="s">
        <v>123</v>
      </c>
      <c r="D82" s="245" t="s">
        <v>124</v>
      </c>
      <c r="E82" s="146"/>
      <c r="F82" s="151">
        <v>0</v>
      </c>
      <c r="G82" s="151">
        <v>1</v>
      </c>
      <c r="H82" s="152">
        <v>0</v>
      </c>
      <c r="I82" s="254"/>
      <c r="J82" s="255" t="s">
        <v>114</v>
      </c>
      <c r="K82" s="246">
        <f t="shared" si="23"/>
        <v>0.5</v>
      </c>
      <c r="L82" s="247"/>
      <c r="M82" s="248"/>
    </row>
    <row r="83" spans="1:13" s="1" customFormat="1">
      <c r="A83" s="138"/>
      <c r="B83" s="138"/>
      <c r="C83" s="134" t="s">
        <v>125</v>
      </c>
      <c r="D83" s="135" t="s">
        <v>126</v>
      </c>
      <c r="E83" s="146"/>
      <c r="F83" s="147">
        <v>9</v>
      </c>
      <c r="G83" s="147">
        <v>7</v>
      </c>
      <c r="H83" s="153">
        <v>1</v>
      </c>
      <c r="I83" s="254"/>
      <c r="J83" s="255" t="s">
        <v>114</v>
      </c>
      <c r="K83" s="160">
        <f t="shared" si="23"/>
        <v>4</v>
      </c>
      <c r="L83" s="258"/>
      <c r="M83" s="259"/>
    </row>
    <row r="84" spans="1:13" s="1" customFormat="1">
      <c r="A84" s="138"/>
      <c r="B84" s="138"/>
      <c r="C84" s="134" t="s">
        <v>127</v>
      </c>
      <c r="D84" s="135" t="s">
        <v>128</v>
      </c>
      <c r="E84" s="146"/>
      <c r="F84" s="154">
        <v>1</v>
      </c>
      <c r="G84" s="154">
        <v>2</v>
      </c>
      <c r="H84" s="153">
        <v>2</v>
      </c>
      <c r="I84" s="254"/>
      <c r="J84" s="255" t="s">
        <v>114</v>
      </c>
      <c r="K84" s="160">
        <f t="shared" si="23"/>
        <v>2</v>
      </c>
      <c r="L84" s="258"/>
      <c r="M84" s="259"/>
    </row>
    <row r="85" spans="1:13" s="1" customFormat="1">
      <c r="A85" s="139"/>
      <c r="B85" s="139"/>
      <c r="C85" s="134" t="s">
        <v>129</v>
      </c>
      <c r="D85" s="135" t="s">
        <v>131</v>
      </c>
      <c r="E85" s="149"/>
      <c r="F85" s="150"/>
      <c r="G85" s="150"/>
      <c r="H85" s="148">
        <v>7</v>
      </c>
      <c r="I85" s="254"/>
      <c r="J85" s="255" t="s">
        <v>114</v>
      </c>
      <c r="K85" s="160">
        <f t="shared" si="23"/>
        <v>7</v>
      </c>
      <c r="L85" s="258"/>
      <c r="M85" s="259"/>
    </row>
    <row r="86" spans="1:13" s="1" customFormat="1">
      <c r="A86" s="130"/>
      <c r="B86" s="130"/>
      <c r="C86" s="10"/>
      <c r="D86" s="131" t="s">
        <v>105</v>
      </c>
      <c r="E86" s="140">
        <f>SUM(E80:E85)</f>
        <v>0</v>
      </c>
      <c r="F86" s="141">
        <f t="shared" ref="F86:H86" si="24">SUM(F80:F85)</f>
        <v>24</v>
      </c>
      <c r="G86" s="141">
        <f t="shared" si="24"/>
        <v>26</v>
      </c>
      <c r="H86" s="142">
        <f t="shared" si="24"/>
        <v>16</v>
      </c>
      <c r="I86" s="94"/>
      <c r="J86" s="94"/>
      <c r="K86" s="49">
        <f t="shared" ref="K86" si="25">SUM(K80:K85)</f>
        <v>24.5</v>
      </c>
      <c r="L86" s="49"/>
      <c r="M86" s="132"/>
    </row>
    <row r="87" spans="1:13" s="1" customFormat="1">
      <c r="A87" s="10"/>
      <c r="B87" s="10" t="s">
        <v>99</v>
      </c>
      <c r="C87" s="10"/>
      <c r="D87" s="10"/>
      <c r="E87" s="49"/>
      <c r="F87" s="49"/>
      <c r="G87" s="49"/>
      <c r="H87" s="49"/>
      <c r="I87" s="94"/>
      <c r="J87" s="94"/>
    </row>
    <row r="88" spans="1:13">
      <c r="A88" s="11" t="s">
        <v>100</v>
      </c>
      <c r="B88" s="11" t="s">
        <v>111</v>
      </c>
      <c r="C88" s="11" t="s">
        <v>142</v>
      </c>
      <c r="D88" s="262" t="s">
        <v>148</v>
      </c>
      <c r="E88" s="50">
        <f t="shared" ref="E88:K88" si="26">E7+E12+E17+E22+E27+E32+E37+E43+E49+E56+E63+E74+E78+E86</f>
        <v>892</v>
      </c>
      <c r="F88" s="50">
        <f t="shared" si="26"/>
        <v>1044</v>
      </c>
      <c r="G88" s="50">
        <f t="shared" si="26"/>
        <v>958</v>
      </c>
      <c r="H88" s="50">
        <f t="shared" si="26"/>
        <v>658</v>
      </c>
      <c r="I88" s="50">
        <f t="shared" si="26"/>
        <v>0</v>
      </c>
      <c r="J88" s="50">
        <f t="shared" si="26"/>
        <v>0</v>
      </c>
      <c r="K88" s="50">
        <f t="shared" si="26"/>
        <v>901</v>
      </c>
      <c r="L88" s="50"/>
      <c r="M88" s="50"/>
    </row>
    <row r="89" spans="1:13">
      <c r="A89" s="124"/>
      <c r="B89" s="11" t="s">
        <v>103</v>
      </c>
      <c r="C89" s="11" t="s">
        <v>106</v>
      </c>
      <c r="D89" s="243" t="s">
        <v>143</v>
      </c>
    </row>
    <row r="90" spans="1:13">
      <c r="A90" s="43"/>
      <c r="B90" s="11" t="s">
        <v>96</v>
      </c>
      <c r="C90" s="11" t="s">
        <v>107</v>
      </c>
      <c r="D90" s="1" t="s">
        <v>144</v>
      </c>
    </row>
    <row r="91" spans="1:13">
      <c r="A91" s="37"/>
      <c r="B91" s="11" t="s">
        <v>97</v>
      </c>
      <c r="C91" s="11" t="s">
        <v>108</v>
      </c>
      <c r="D91" s="241" t="s">
        <v>145</v>
      </c>
    </row>
    <row r="92" spans="1:13">
      <c r="A92" s="105"/>
      <c r="B92" s="11" t="s">
        <v>98</v>
      </c>
      <c r="C92" s="11" t="s">
        <v>109</v>
      </c>
      <c r="D92" t="s">
        <v>146</v>
      </c>
    </row>
    <row r="93" spans="1:13">
      <c r="A93" s="106"/>
      <c r="B93" s="11" t="s">
        <v>104</v>
      </c>
      <c r="C93" s="11" t="s">
        <v>110</v>
      </c>
      <c r="D93" s="244" t="s">
        <v>147</v>
      </c>
    </row>
  </sheetData>
  <mergeCells count="28">
    <mergeCell ref="A76:A77"/>
    <mergeCell ref="B76:B77"/>
    <mergeCell ref="A51:A53"/>
    <mergeCell ref="B51:B53"/>
    <mergeCell ref="A58:A61"/>
    <mergeCell ref="B58:B61"/>
    <mergeCell ref="A70:A73"/>
    <mergeCell ref="B70:B73"/>
    <mergeCell ref="A65:A67"/>
    <mergeCell ref="B65:B67"/>
    <mergeCell ref="A34:A36"/>
    <mergeCell ref="B34:B36"/>
    <mergeCell ref="A45:A48"/>
    <mergeCell ref="B45:B48"/>
    <mergeCell ref="A29:A31"/>
    <mergeCell ref="B29:B31"/>
    <mergeCell ref="A39:A42"/>
    <mergeCell ref="B39:B42"/>
    <mergeCell ref="A19:A21"/>
    <mergeCell ref="B19:B21"/>
    <mergeCell ref="A24:A26"/>
    <mergeCell ref="B24:B26"/>
    <mergeCell ref="A4:A6"/>
    <mergeCell ref="B4:B6"/>
    <mergeCell ref="A9:A11"/>
    <mergeCell ref="B9:B11"/>
    <mergeCell ref="A14:A16"/>
    <mergeCell ref="B14:B16"/>
  </mergeCells>
  <pageMargins left="0.51181102362204722" right="0.31496062992125984" top="0.55118110236220474" bottom="0.35433070866141736" header="0.31496062992125984" footer="0.31496062992125984"/>
  <pageSetup paperSize="8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2017-12-10T18:59:26Z</cp:lastPrinted>
  <dcterms:created xsi:type="dcterms:W3CDTF">2017-01-18T21:31:19Z</dcterms:created>
  <dcterms:modified xsi:type="dcterms:W3CDTF">2017-12-10T18:59:42Z</dcterms:modified>
</cp:coreProperties>
</file>