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/>
  </bookViews>
  <sheets>
    <sheet name="EPSEVG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N286" i="4" l="1"/>
  <c r="N285" i="4"/>
  <c r="N277" i="4"/>
  <c r="N278" i="4"/>
  <c r="N276" i="4"/>
  <c r="N230" i="4"/>
  <c r="N231" i="4"/>
  <c r="N232" i="4"/>
  <c r="N233" i="4"/>
  <c r="N234" i="4"/>
  <c r="N229" i="4"/>
  <c r="N215" i="4"/>
  <c r="N216" i="4"/>
  <c r="N217" i="4"/>
  <c r="N218" i="4"/>
  <c r="N219" i="4"/>
  <c r="N220" i="4"/>
  <c r="N221" i="4"/>
  <c r="N222" i="4"/>
  <c r="N214" i="4"/>
  <c r="N177" i="4"/>
  <c r="N178" i="4"/>
  <c r="N179" i="4"/>
  <c r="N180" i="4"/>
  <c r="N181" i="4"/>
  <c r="N182" i="4"/>
  <c r="N183" i="4"/>
  <c r="N176" i="4"/>
  <c r="N166" i="4"/>
  <c r="N167" i="4"/>
  <c r="N168" i="4"/>
  <c r="N169" i="4"/>
  <c r="N165" i="4"/>
  <c r="N154" i="4"/>
  <c r="N155" i="4"/>
  <c r="N156" i="4"/>
  <c r="N157" i="4"/>
  <c r="N158" i="4"/>
  <c r="N153" i="4"/>
  <c r="H230" i="4" l="1"/>
  <c r="H231" i="4"/>
  <c r="H232" i="4"/>
  <c r="H233" i="4"/>
  <c r="H234" i="4"/>
  <c r="H229" i="4"/>
  <c r="D200" i="4"/>
  <c r="D201" i="4"/>
  <c r="D202" i="4"/>
  <c r="D203" i="4"/>
  <c r="D204" i="4"/>
  <c r="D205" i="4"/>
  <c r="D206" i="4"/>
  <c r="D207" i="4"/>
  <c r="D199" i="4"/>
  <c r="L277" i="4"/>
  <c r="L278" i="4"/>
  <c r="L276" i="4"/>
  <c r="L230" i="4"/>
  <c r="L231" i="4"/>
  <c r="L232" i="4"/>
  <c r="L233" i="4"/>
  <c r="L234" i="4"/>
  <c r="L229" i="4"/>
  <c r="L215" i="4"/>
  <c r="L216" i="4"/>
  <c r="L217" i="4"/>
  <c r="L218" i="4"/>
  <c r="L219" i="4"/>
  <c r="L220" i="4"/>
  <c r="L221" i="4"/>
  <c r="L222" i="4"/>
  <c r="L214" i="4"/>
  <c r="L177" i="4"/>
  <c r="L178" i="4"/>
  <c r="L179" i="4"/>
  <c r="L180" i="4"/>
  <c r="L181" i="4"/>
  <c r="L182" i="4"/>
  <c r="L183" i="4"/>
  <c r="L176" i="4"/>
  <c r="L166" i="4"/>
  <c r="L167" i="4"/>
  <c r="L168" i="4"/>
  <c r="L169" i="4"/>
  <c r="L165" i="4"/>
  <c r="L154" i="4"/>
  <c r="L155" i="4"/>
  <c r="L156" i="4"/>
  <c r="L157" i="4"/>
  <c r="L158" i="4"/>
  <c r="L153" i="4"/>
  <c r="J277" i="4"/>
  <c r="J278" i="4"/>
  <c r="J276" i="4"/>
  <c r="J230" i="4"/>
  <c r="J231" i="4"/>
  <c r="J232" i="4"/>
  <c r="J233" i="4"/>
  <c r="J234" i="4"/>
  <c r="J229" i="4"/>
  <c r="J215" i="4"/>
  <c r="J216" i="4"/>
  <c r="J217" i="4"/>
  <c r="J218" i="4"/>
  <c r="J219" i="4"/>
  <c r="J220" i="4"/>
  <c r="J221" i="4"/>
  <c r="J222" i="4"/>
  <c r="J214" i="4"/>
  <c r="J177" i="4"/>
  <c r="J178" i="4"/>
  <c r="J179" i="4"/>
  <c r="J180" i="4"/>
  <c r="J181" i="4"/>
  <c r="J182" i="4"/>
  <c r="J183" i="4"/>
  <c r="J176" i="4"/>
  <c r="J166" i="4"/>
  <c r="J167" i="4"/>
  <c r="J168" i="4"/>
  <c r="J169" i="4"/>
  <c r="J165" i="4"/>
  <c r="J154" i="4"/>
  <c r="J155" i="4"/>
  <c r="J156" i="4"/>
  <c r="J157" i="4"/>
  <c r="J158" i="4"/>
  <c r="J153" i="4"/>
  <c r="H277" i="4"/>
  <c r="H278" i="4"/>
  <c r="H276" i="4"/>
  <c r="H215" i="4"/>
  <c r="H216" i="4"/>
  <c r="H217" i="4"/>
  <c r="H218" i="4"/>
  <c r="H219" i="4"/>
  <c r="H220" i="4"/>
  <c r="H221" i="4"/>
  <c r="H222" i="4"/>
  <c r="H214" i="4"/>
  <c r="H177" i="4"/>
  <c r="H178" i="4"/>
  <c r="H179" i="4"/>
  <c r="H180" i="4"/>
  <c r="H181" i="4"/>
  <c r="H182" i="4"/>
  <c r="H183" i="4"/>
  <c r="H176" i="4"/>
  <c r="H166" i="4"/>
  <c r="H167" i="4"/>
  <c r="H168" i="4"/>
  <c r="H169" i="4"/>
  <c r="H165" i="4"/>
  <c r="H154" i="4"/>
  <c r="H155" i="4"/>
  <c r="H156" i="4"/>
  <c r="H157" i="4"/>
  <c r="H158" i="4"/>
  <c r="H153" i="4"/>
  <c r="F277" i="4"/>
  <c r="F278" i="4"/>
  <c r="F276" i="4"/>
  <c r="F230" i="4" l="1"/>
  <c r="F231" i="4"/>
  <c r="F232" i="4"/>
  <c r="F233" i="4"/>
  <c r="F234" i="4"/>
  <c r="F229" i="4"/>
  <c r="F215" i="4"/>
  <c r="F216" i="4"/>
  <c r="F217" i="4"/>
  <c r="F218" i="4"/>
  <c r="F219" i="4"/>
  <c r="F220" i="4"/>
  <c r="F221" i="4"/>
  <c r="F222" i="4"/>
  <c r="F214" i="4"/>
  <c r="F177" i="4"/>
  <c r="F178" i="4"/>
  <c r="F179" i="4"/>
  <c r="F180" i="4"/>
  <c r="F181" i="4"/>
  <c r="F182" i="4"/>
  <c r="F183" i="4"/>
  <c r="F176" i="4"/>
  <c r="F166" i="4"/>
  <c r="F167" i="4"/>
  <c r="F168" i="4"/>
  <c r="F169" i="4"/>
  <c r="F165" i="4"/>
  <c r="F154" i="4"/>
  <c r="F155" i="4"/>
  <c r="F156" i="4"/>
  <c r="F157" i="4"/>
  <c r="F158" i="4"/>
  <c r="F153" i="4"/>
  <c r="D277" i="4"/>
  <c r="D278" i="4"/>
  <c r="D276" i="4"/>
  <c r="D230" i="4"/>
  <c r="D231" i="4"/>
  <c r="D232" i="4"/>
  <c r="D233" i="4"/>
  <c r="D234" i="4"/>
  <c r="D229" i="4"/>
  <c r="D215" i="4"/>
  <c r="D216" i="4"/>
  <c r="D217" i="4"/>
  <c r="D218" i="4"/>
  <c r="D219" i="4"/>
  <c r="D220" i="4"/>
  <c r="D221" i="4"/>
  <c r="D222" i="4"/>
  <c r="D214" i="4"/>
  <c r="D177" i="4"/>
  <c r="D178" i="4"/>
  <c r="D179" i="4"/>
  <c r="D180" i="4"/>
  <c r="D181" i="4"/>
  <c r="D182" i="4"/>
  <c r="D183" i="4"/>
  <c r="D176" i="4"/>
  <c r="D166" i="4"/>
  <c r="D167" i="4"/>
  <c r="D168" i="4"/>
  <c r="D169" i="4"/>
  <c r="D165" i="4"/>
  <c r="D154" i="4"/>
  <c r="D155" i="4"/>
  <c r="D156" i="4"/>
  <c r="D157" i="4"/>
  <c r="D158" i="4"/>
  <c r="D153" i="4"/>
  <c r="D33" i="4"/>
  <c r="L34" i="4" l="1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L286" i="4" l="1"/>
  <c r="L285" i="4"/>
  <c r="H286" i="4"/>
  <c r="H285" i="4"/>
  <c r="J286" i="4"/>
  <c r="J285" i="4"/>
  <c r="F286" i="4"/>
  <c r="F285" i="4"/>
  <c r="D286" i="4"/>
  <c r="D285" i="4"/>
  <c r="L266" i="4"/>
  <c r="L267" i="4"/>
  <c r="L268" i="4"/>
  <c r="L269" i="4"/>
  <c r="L265" i="4"/>
  <c r="D266" i="4"/>
  <c r="D267" i="4"/>
  <c r="D268" i="4"/>
  <c r="D269" i="4"/>
  <c r="D265" i="4"/>
  <c r="L260" i="4"/>
  <c r="L259" i="4"/>
  <c r="J260" i="4"/>
  <c r="J259" i="4"/>
  <c r="H260" i="4"/>
  <c r="H259" i="4"/>
  <c r="F260" i="4"/>
  <c r="F259" i="4"/>
  <c r="D260" i="4"/>
  <c r="D259" i="4"/>
  <c r="L249" i="4"/>
  <c r="L250" i="4"/>
  <c r="L251" i="4"/>
  <c r="L252" i="4"/>
  <c r="L248" i="4"/>
  <c r="J249" i="4"/>
  <c r="J250" i="4"/>
  <c r="J251" i="4"/>
  <c r="J252" i="4"/>
  <c r="J248" i="4"/>
  <c r="H249" i="4"/>
  <c r="H250" i="4"/>
  <c r="H251" i="4"/>
  <c r="H252" i="4"/>
  <c r="H248" i="4"/>
  <c r="F249" i="4"/>
  <c r="F250" i="4"/>
  <c r="F251" i="4"/>
  <c r="F252" i="4"/>
  <c r="F248" i="4"/>
  <c r="D249" i="4"/>
  <c r="D250" i="4"/>
  <c r="D251" i="4"/>
  <c r="D252" i="4"/>
  <c r="D248" i="4"/>
  <c r="L242" i="4"/>
  <c r="L241" i="4"/>
  <c r="J242" i="4"/>
  <c r="J241" i="4"/>
  <c r="H242" i="4"/>
  <c r="H241" i="4"/>
  <c r="F242" i="4"/>
  <c r="F241" i="4"/>
  <c r="D242" i="4"/>
  <c r="D241" i="4"/>
  <c r="L200" i="4"/>
  <c r="L201" i="4"/>
  <c r="L202" i="4"/>
  <c r="L203" i="4"/>
  <c r="L204" i="4"/>
  <c r="L205" i="4"/>
  <c r="L206" i="4"/>
  <c r="L207" i="4"/>
  <c r="L199" i="4"/>
  <c r="J200" i="4"/>
  <c r="J201" i="4"/>
  <c r="J202" i="4"/>
  <c r="J203" i="4"/>
  <c r="J204" i="4"/>
  <c r="J205" i="4"/>
  <c r="J206" i="4"/>
  <c r="J207" i="4"/>
  <c r="J199" i="4"/>
  <c r="H200" i="4"/>
  <c r="H201" i="4"/>
  <c r="H202" i="4"/>
  <c r="H203" i="4"/>
  <c r="H204" i="4"/>
  <c r="H205" i="4"/>
  <c r="H206" i="4"/>
  <c r="H207" i="4"/>
  <c r="H199" i="4"/>
  <c r="F200" i="4"/>
  <c r="F201" i="4"/>
  <c r="F202" i="4"/>
  <c r="F203" i="4"/>
  <c r="F204" i="4"/>
  <c r="F205" i="4"/>
  <c r="F206" i="4"/>
  <c r="F207" i="4"/>
  <c r="F199" i="4"/>
  <c r="L193" i="4"/>
  <c r="L192" i="4"/>
  <c r="J193" i="4"/>
  <c r="J192" i="4"/>
  <c r="H193" i="4"/>
  <c r="H192" i="4"/>
  <c r="F193" i="4"/>
  <c r="F192" i="4"/>
  <c r="D193" i="4"/>
  <c r="D192" i="4"/>
  <c r="N266" i="4" l="1"/>
  <c r="N267" i="4"/>
  <c r="N268" i="4"/>
  <c r="N269" i="4"/>
  <c r="N265" i="4"/>
  <c r="N260" i="4"/>
  <c r="N259" i="4"/>
  <c r="N249" i="4"/>
  <c r="N250" i="4"/>
  <c r="N251" i="4"/>
  <c r="N252" i="4"/>
  <c r="N248" i="4"/>
  <c r="N242" i="4"/>
  <c r="N241" i="4"/>
  <c r="N200" i="4"/>
  <c r="N201" i="4"/>
  <c r="N202" i="4"/>
  <c r="N203" i="4"/>
  <c r="N204" i="4"/>
  <c r="N205" i="4"/>
  <c r="N206" i="4"/>
  <c r="N207" i="4"/>
  <c r="N199" i="4"/>
  <c r="N193" i="4"/>
  <c r="N192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33" i="4"/>
  <c r="J24" i="4"/>
  <c r="J25" i="4"/>
  <c r="J26" i="4"/>
  <c r="J27" i="4"/>
  <c r="J28" i="4"/>
  <c r="J23" i="4"/>
  <c r="H13" i="4"/>
  <c r="H14" i="4"/>
  <c r="H15" i="4"/>
  <c r="H16" i="4"/>
  <c r="H17" i="4"/>
  <c r="H12" i="4"/>
</calcChain>
</file>

<file path=xl/sharedStrings.xml><?xml version="1.0" encoding="utf-8"?>
<sst xmlns="http://schemas.openxmlformats.org/spreadsheetml/2006/main" count="532" uniqueCount="199">
  <si>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</si>
  <si>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</si>
  <si>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</si>
  <si>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</si>
  <si>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</si>
  <si>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</si>
  <si>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</si>
  <si>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</si>
  <si>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</si>
  <si>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</si>
  <si>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</si>
  <si>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</si>
  <si>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</si>
  <si>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</si>
  <si>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</si>
  <si>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</si>
  <si>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</si>
  <si>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</si>
  <si>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</si>
  <si>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</si>
  <si>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</si>
  <si>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</si>
  <si>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</si>
  <si>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</si>
  <si>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ENQUESTA PER A L'ESTUDIANTAT DE NOU INGRÉS</t>
  </si>
  <si>
    <t>Centre de procedència</t>
  </si>
  <si>
    <t>Titulació matriculada</t>
  </si>
  <si>
    <t>Ho vaig decidir durant l'ESO</t>
  </si>
  <si>
    <t>Ho vaig decidir durant el Batxillerat / CFGS</t>
  </si>
  <si>
    <t>Per què és una universitat pública</t>
  </si>
  <si>
    <t xml:space="preserve">4.1. Has participat en activitats d'orientació dels estudis de la UPC? 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</si>
  <si>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</si>
  <si>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</si>
  <si>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</si>
  <si>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</si>
  <si>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</si>
  <si>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</si>
  <si>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</si>
  <si>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</si>
  <si>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</si>
  <si>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</si>
  <si>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</si>
  <si>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</si>
  <si>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Grau en Enginyeria Elèctrica</t>
  </si>
  <si>
    <t>Grau en Enginyeria Electrònica Industrial i Automàtica</t>
  </si>
  <si>
    <t>Grau en Enginyeria Mecànica</t>
  </si>
  <si>
    <t>ESCOLA POLITÈCNICA SUPERIOR D'ENGINYERIA DE VILANOVA I LA GELTRÚ</t>
  </si>
  <si>
    <t>Grau en Enginyeria de Disseny Industrial i Desenvolupament del Producte</t>
  </si>
  <si>
    <t>Grau en Enginyeria Informàtica</t>
  </si>
  <si>
    <t>6. Coneixes d'abans el Campus UPC Vilanova?</t>
  </si>
  <si>
    <t>Sí</t>
  </si>
  <si>
    <t>Per la pàgina web</t>
  </si>
  <si>
    <t>Per facebook</t>
  </si>
  <si>
    <t>Per familiars</t>
  </si>
  <si>
    <t>Per amistats que hi estudien</t>
  </si>
  <si>
    <t>Com l'has conegut?</t>
  </si>
  <si>
    <t>7. Has assistit a alguna de les activitats organitzades al Campus UPC Vilanova?</t>
  </si>
  <si>
    <t>Jornades de Portes Obertes</t>
  </si>
  <si>
    <t>Tallers d'enginyeria</t>
  </si>
  <si>
    <t>Setmana de la Ciència</t>
  </si>
  <si>
    <t>Simposi de Treballs de Recerca de Batxillerat</t>
  </si>
  <si>
    <r>
      <t xml:space="preserve">8. Com estudiant del Campus UPC Vilanova, quines activitats t'interessarien?
</t>
    </r>
    <r>
      <rPr>
        <sz val="10"/>
        <color theme="0" tint="-0.499984740745262"/>
        <rFont val="Verdana"/>
        <family val="2"/>
      </rPr>
      <t>(pots marcar més d'una opció)</t>
    </r>
  </si>
  <si>
    <t>Cicle de conferències</t>
  </si>
  <si>
    <t>Activitats esportives</t>
  </si>
  <si>
    <t>9. La teva escola / institut t'havia informat sobre alguna de les activitats que es realitzen en el Campus UPC Vilanova?</t>
  </si>
  <si>
    <t>Concursos (PFC, Samarreta,…)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</si>
  <si>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</si>
  <si>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</si>
  <si>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</si>
  <si>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</si>
  <si>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</si>
  <si>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t>Estudiants o antics estudiants de la UPC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</si>
  <si>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</si>
  <si>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</si>
  <si>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</si>
  <si>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</si>
  <si>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Cicle Formatiu de Grau Superior</t>
  </si>
  <si>
    <t>Altafulla - IES Altafulla (Camí de l’Oliverot, s/n)</t>
  </si>
  <si>
    <t>Andorra La Vella - Col•legi Sant Ermengol (C. Roc de Sant Pere S/N)</t>
  </si>
  <si>
    <t>Badalona - Boix (C. Rubió i Ors, 14-16)</t>
  </si>
  <si>
    <t>Badalona - IES Isaac Albéniz (Parc Serentill, s/n)</t>
  </si>
  <si>
    <t>Barcelona - Aula Escola Europea (Av. Mare de Déu de Lorda, 34-36)</t>
  </si>
  <si>
    <t>Barcelona - Bemen 3 (C. Cartellà, 48)</t>
  </si>
  <si>
    <t>Barcelona - Cardenal Spínola (Av. Mare de Déu de Montserrat, 86)</t>
  </si>
  <si>
    <t>Barcelona - Casp-Sagrat Cor de Jesús (C. Casp, 25)</t>
  </si>
  <si>
    <t>Barcelona - Escola d' Art Massana (C. Hospital, 56)</t>
  </si>
  <si>
    <t>Barcelona - Escola Pia Sant Antoni (Rda. Sant Pau, 72)</t>
  </si>
  <si>
    <t>Barcelona - Escola Professional Salesiana (Pg. Sant Joan Bosco, 42)</t>
  </si>
  <si>
    <t>Barcelona - Gravi (Jericó, 5-7)</t>
  </si>
  <si>
    <t>Barcelona - IES Escola del Treball (c/Comte d'Urgell, 187)</t>
  </si>
  <si>
    <t>Barcelona - IES Francisco de Goya (C. Garriga i Roca, 21)</t>
  </si>
  <si>
    <t>Barcelona - IES Manuel Carrasco i Formiguera (C. Santa Fe, 2)</t>
  </si>
  <si>
    <t>Barcelona - IES Mare de Déu de la Mercè (C. Motors, 122-130)</t>
  </si>
  <si>
    <t>Barcelona - IES Rambla Prim (C. Cristòbal de Moura, 223)</t>
  </si>
  <si>
    <t>Barcelona - Infant Jesús (C. Avenir, 19)</t>
  </si>
  <si>
    <t>Barcelona - Jesús Maria (Av. Meridiana, 392-406)</t>
  </si>
  <si>
    <t>Barcelona - Joan Pelegrí (C. Consell de Cent, 14)</t>
  </si>
  <si>
    <t>Barcelona - La Salle Bonanova (Pg. de la Bonanova, 8)</t>
  </si>
  <si>
    <t>Barcelona - La Salle Congrés (C. Cardenal Tedeschini, 50)</t>
  </si>
  <si>
    <t>Barcelona - Lestonnac (C. Pau Claris, 131)</t>
  </si>
  <si>
    <t>Barcelona - Loreto-Abat Oliba (Av. Pearson, 9)</t>
  </si>
  <si>
    <t>Liceu Francès de Barcelona (Av. Bosch i Gimpera, 6-10)</t>
  </si>
  <si>
    <t>Barcelona - Maristes la Immaculada (C. València, 370)</t>
  </si>
  <si>
    <t>Barcelona - Maristes Sants - les Corts (C. Vallespir, 160)</t>
  </si>
  <si>
    <t>Barcelona - Proa (C. Almeria, 57)</t>
  </si>
  <si>
    <t>Barcelona - Sagrada Família Horta (C. Peris Mencheta, 26-46)</t>
  </si>
  <si>
    <t>Barcelona - Sagrat Cor Diputació (C. Diputació, 326)</t>
  </si>
  <si>
    <t>Barcelona - Salesians de Sarrià (Sant Àngel) (Pg. de Sant Joan Bosco, 42)</t>
  </si>
  <si>
    <t>Barcelona - Santa Teresa de Lisieux (C. Déu i Mata, 67)</t>
  </si>
  <si>
    <t>Barcelona - Stel•la (C. Esperança, 32)</t>
  </si>
  <si>
    <t>Barcelona - Súnion (Av. República Argentina, 85-89)</t>
  </si>
  <si>
    <t>Barcelona - Urgell (C. Comte d'Urgell, 133)</t>
  </si>
  <si>
    <t>Barcelona - Valldaura (C. Santa Engràcia, 110)</t>
  </si>
  <si>
    <t>Calafell - IES Camí de Mar (C. Jaume Pallarès, s/n)</t>
  </si>
  <si>
    <t>Calafell - IES La Talaia (C. Repós, s/n)</t>
  </si>
  <si>
    <t>Caldes de Montbui - IES Manolo Hugué (C. Josep Germà, 2)</t>
  </si>
  <si>
    <t>Castelldefels - IES Les Marines (Camí Reial de València, 12)</t>
  </si>
  <si>
    <t>Cerdanyola del Vallès - IES Forat del Vent (Pizarro, 35)</t>
  </si>
  <si>
    <t>Cornellà de Llobregat - IES Esteve Terradas i Illa (C. Bonavista, s/n)</t>
  </si>
  <si>
    <t>Cornellà de Llobregat - IES Francesc Macià (C. Joan Maragall, s/n)</t>
  </si>
  <si>
    <t>El Prat de Llobregat - IES Estany de la Ricarda (C. Salvador Espriu, 1-3)</t>
  </si>
  <si>
    <t>El Prat de Llobregat - IES Illa dels Banyols (Gaiter del Llobregat, 121-123)</t>
  </si>
  <si>
    <t>El Vendrell - IES Andreu Nin (Av. Salvador Palau Rabassó, 18)</t>
  </si>
  <si>
    <t>El Vendrell - IES Baix Penedès (Av. Salvador Palau Rabassó, 1)</t>
  </si>
  <si>
    <t>El Vendrell - IES Mediterrània (c. Ramon Casas Carbó, s/n)</t>
  </si>
  <si>
    <t>Gavà - IES de Bruguers (C. Jaume I, 4)</t>
  </si>
  <si>
    <t>Gavà - Inmaculada Concepción (Pl. de l'Església, 1)</t>
  </si>
  <si>
    <t>Gavà - Sagrada Família (Rbla. de Pompeu Fabra, 126-130)</t>
  </si>
  <si>
    <t>Gavà - Santo Ángel (Av, de les Bòbiles, 1)</t>
  </si>
  <si>
    <t>Granollers - Escola Pia de Granollers (c. Guayaquil, 54)</t>
  </si>
  <si>
    <t>La Bisbal del Penedès - IES Coster de la Torre (Av. De la Diputació, s/n)</t>
  </si>
  <si>
    <t>L'Arboç - IES de L'Arboç (C. Pompeu Fabra, s/n)</t>
  </si>
  <si>
    <t>L'Hospitalet de Llobregat - IES Torras i Bages (Av. Can Serra, 101)</t>
  </si>
  <si>
    <t>L'Hospitalet de Llobregat - Jaume Balmes (Travessia Industrial, 161)</t>
  </si>
  <si>
    <t>L'Hospitalet de Llobregat - Joan XXIII (Av. Mare de Déu de Bellvitge,100-110)</t>
  </si>
  <si>
    <t>Lleida - Claver (Ctra. d'Osca, Km 107(finca Vallfonda))</t>
  </si>
  <si>
    <t>Malgrat de Mar - Vedruna (C. Mar, 30-32)</t>
  </si>
  <si>
    <t>Manresa - IES Lluís de Peguera (Pl. Espanya, 2)</t>
  </si>
  <si>
    <t>Manresa - Joviat (C. Folch i Torres, 5-13)</t>
  </si>
  <si>
    <t>Manresa - La Salle (C. Pau, 109-111)</t>
  </si>
  <si>
    <t>Martorell - IES Pompeu Fabra (C. Fèlix Duran i Canyameres, 3)</t>
  </si>
  <si>
    <t>Martorell - La Mercè (C. Mur, 36-40)</t>
  </si>
  <si>
    <t>Mataró - Escola Pia de Mataró (C/ Sant Agustí, 59)</t>
  </si>
  <si>
    <t>Montgat - Mireia (C. Marina, 49)</t>
  </si>
  <si>
    <t>Móra d'Ebre - IES Julio Antonio (C. Comarques Catalanes, 103)</t>
  </si>
  <si>
    <t>Olesa de Montserrat - IES Daniel Blanxart i Pedrals (C. Vall d'Aran, s/n)</t>
  </si>
  <si>
    <t>Olot - IES-SEP La Garrotxa (Ctra. de Riudaura, 110)</t>
  </si>
  <si>
    <t>Parets del Vallès - IES Torre de Malla (abans Ies de Parets) (Av. Espanya, 116)</t>
  </si>
  <si>
    <t>Reus - IES Josep Tapiró (C. Astorga, 37-39)</t>
  </si>
  <si>
    <t>Reus - La Salle (Pl. la Pastoreta, 10)</t>
  </si>
  <si>
    <t>Salou - Elisabeth (C. Terrer, s/n)</t>
  </si>
  <si>
    <t>Sant Boi de Llobregat - IES Camps Blancs (Av. Aragó, 40)</t>
  </si>
  <si>
    <t>Sant Boi de Llobregat - IES Marianao (Pg. de les Mimoses, s/n)</t>
  </si>
  <si>
    <t>Sant Carles de la Ràpita - IES Els Alfacs (C. Dr. Torné, s/n)</t>
  </si>
  <si>
    <t>Sant Cugat del Vallès - Europa International School (C. Pla del Vinyet, 110)</t>
  </si>
  <si>
    <t>Sant Feliu de Llobregat - Bon Salvador (C. d'Armenteres, 39)</t>
  </si>
  <si>
    <t>Sant Just Desvern - La Miranda (C. Dos de Maig, 7-11)</t>
  </si>
  <si>
    <t>Sant Pere de Ribes - IES Alexandre Galí (C. Miquel Servet, 96)</t>
  </si>
  <si>
    <t>Sant Pere de Ribes - IES Can Puig (C. Joan Maragall, s/n)</t>
  </si>
  <si>
    <t>Sant Sadurní d'Anoia - IES Escola Intermunicipal del Penedès (Pl. Santiago Rusiñol, s/n)</t>
  </si>
  <si>
    <t>Santa Coloma de Gramenet - IES Numància (C. Prat de la Riba, 118)</t>
  </si>
  <si>
    <t>Santa Perpètua de Mogoda - IES Rovira-Forns (C. Tierno Galván, 77)</t>
  </si>
  <si>
    <t>Sitges - IES Joan Ramon Benaprès (Camí de la Fita, s/n)</t>
  </si>
  <si>
    <t>Sort - IES Hug Roger III (C. Joaquim Sostres, s/n)</t>
  </si>
  <si>
    <t>Tarragona - IES Pere Martell (Autovia de Salou, s/n)</t>
  </si>
  <si>
    <t>Tarragona - IES Pons d'Icart (C. Assalt, 4)</t>
  </si>
  <si>
    <t>Torredembarra - IES Ramon de la Torre (C. Camí del Moro, 28-40)</t>
  </si>
  <si>
    <t>Tortosa - IES de l'Ebre (Av. Colom, 34-42)</t>
  </si>
  <si>
    <t>Valls - IES Jaume Huguet (C. Creu de Cames, s/n)</t>
  </si>
  <si>
    <t>Vic - Escorial (C. Santa Joaquima de Vedruna, 6)</t>
  </si>
  <si>
    <t>Viladecans - Goar (C. Circumval•lació, 50)</t>
  </si>
  <si>
    <t>Viladecans - IES Miramar (Av. Miramar, s/n)</t>
  </si>
  <si>
    <t>Viladecans - Modolell / Sant Gabriel (Av. Germans Gabrielistes, 22)</t>
  </si>
  <si>
    <t>Vilafranca del Penedès - IES Alt Penedès (Av. de Tarragona, s/n)</t>
  </si>
  <si>
    <t>Vilafranca del Penedès - IES Eugeni d'Ors (Av. Tarragona, s/n)</t>
  </si>
  <si>
    <t>Vilafranca del Penedès - IES Milà i Fontanals (C. Torrelles de Foix, s/n)</t>
  </si>
  <si>
    <t>Vilafranca del Penedès - Montagut (C. Amàlia Soler, 169)</t>
  </si>
  <si>
    <t>Vilanova i la Geltrú - Escola Pia de Vilanova i la Geltrú (Rbla. Samà, 114-116)</t>
  </si>
  <si>
    <t>Vilanova i la Geltrú - IES Francesc Xavier Lluch i Rafecas (C. Doctor Zamenhof, 30)</t>
  </si>
  <si>
    <t>Vilanova i la Geltrú - IES Joaquim Mir (Ctra. Vilafranca s/n)</t>
  </si>
  <si>
    <t>Vilanova i la Geltrú - IES Manuel de Cabanyes (Av. Francesc Macià, 110-114)</t>
  </si>
  <si>
    <t>Vilassar de Mar - IES Pere Ribot (C. Santa Eugènia, 62-72)</t>
  </si>
  <si>
    <t>Vilassar de Mar - IES Vilatzara (Av. Arquitecte Eduard Farrés, 101)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</si>
  <si>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</si>
  <si>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</si>
  <si>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</si>
  <si>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</si>
  <si>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</si>
  <si>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</si>
  <si>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</si>
  <si>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</si>
  <si>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</si>
  <si>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 (@BarcelonaTech)</t>
  </si>
  <si>
    <t>Escola Oficial d'Idiomes: Curs de nivell 5 o Certificat Avançat 2</t>
  </si>
  <si>
    <t>Certificat de llengües de les universitats de Catalunya (CLUC) </t>
  </si>
  <si>
    <t>Prova Cangur</t>
  </si>
  <si>
    <t>Quines activitats?</t>
  </si>
  <si>
    <t>Me l'han recomanada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</si>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</sst>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2" fillId="2" borderId="0" xfId="0" applyFont="1" applyFill="1"/>
    <xf numFmtId="0" fontId="13" fillId="2" borderId="0" xfId="0" applyFont="1" applyFill="1"/>
    <xf numFmtId="0" fontId="10" fillId="0" borderId="0" xfId="0" applyFont="1" applyFill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164" fontId="15" fillId="0" borderId="15" xfId="0" applyNumberFormat="1" applyFont="1" applyBorder="1" applyAlignment="1">
      <alignment horizontal="right" vertical="top"/>
    </xf>
    <xf numFmtId="165" fontId="15" fillId="0" borderId="16" xfId="0" applyNumberFormat="1" applyFont="1" applyBorder="1" applyAlignment="1">
      <alignment horizontal="right" vertical="top"/>
    </xf>
    <xf numFmtId="164" fontId="15" fillId="0" borderId="16" xfId="0" applyNumberFormat="1" applyFont="1" applyBorder="1" applyAlignment="1">
      <alignment horizontal="right" vertical="top"/>
    </xf>
    <xf numFmtId="0" fontId="15" fillId="0" borderId="7" xfId="0" applyFont="1" applyBorder="1" applyAlignment="1">
      <alignment horizontal="left" vertical="top" wrapText="1"/>
    </xf>
    <xf numFmtId="164" fontId="15" fillId="0" borderId="18" xfId="0" applyNumberFormat="1" applyFont="1" applyBorder="1" applyAlignment="1">
      <alignment horizontal="right" vertical="top"/>
    </xf>
    <xf numFmtId="165" fontId="15" fillId="0" borderId="19" xfId="0" applyNumberFormat="1" applyFont="1" applyBorder="1" applyAlignment="1">
      <alignment horizontal="right" vertical="top"/>
    </xf>
    <xf numFmtId="164" fontId="15" fillId="0" borderId="19" xfId="0" applyNumberFormat="1" applyFont="1" applyBorder="1" applyAlignment="1">
      <alignment horizontal="right" vertical="top"/>
    </xf>
    <xf numFmtId="0" fontId="15" fillId="0" borderId="11" xfId="0" applyFont="1" applyBorder="1" applyAlignment="1">
      <alignment horizontal="left" vertical="top" wrapText="1"/>
    </xf>
    <xf numFmtId="164" fontId="15" fillId="0" borderId="21" xfId="0" applyNumberFormat="1" applyFont="1" applyBorder="1" applyAlignment="1">
      <alignment horizontal="right" vertical="top"/>
    </xf>
    <xf numFmtId="165" fontId="15" fillId="0" borderId="22" xfId="0" applyNumberFormat="1" applyFont="1" applyBorder="1" applyAlignment="1">
      <alignment horizontal="right" vertical="top"/>
    </xf>
    <xf numFmtId="164" fontId="15" fillId="0" borderId="22" xfId="0" applyNumberFormat="1" applyFont="1" applyBorder="1" applyAlignment="1">
      <alignment horizontal="right" vertical="top"/>
    </xf>
    <xf numFmtId="165" fontId="15" fillId="0" borderId="25" xfId="0" applyNumberFormat="1" applyFont="1" applyBorder="1" applyAlignment="1">
      <alignment horizontal="right" vertical="top"/>
    </xf>
    <xf numFmtId="164" fontId="15" fillId="0" borderId="25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right" vertical="top"/>
    </xf>
    <xf numFmtId="165" fontId="15" fillId="0" borderId="0" xfId="0" applyNumberFormat="1" applyFont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17" fillId="7" borderId="27" xfId="0" applyFont="1" applyFill="1" applyBorder="1" applyAlignment="1">
      <alignment vertical="center" wrapText="1"/>
    </xf>
    <xf numFmtId="0" fontId="17" fillId="7" borderId="28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vertical="center" wrapText="1"/>
    </xf>
    <xf numFmtId="0" fontId="17" fillId="7" borderId="11" xfId="0" applyFont="1" applyFill="1" applyBorder="1" applyAlignment="1">
      <alignment vertical="center" wrapText="1"/>
    </xf>
    <xf numFmtId="0" fontId="18" fillId="7" borderId="29" xfId="0" applyFont="1" applyFill="1" applyBorder="1" applyAlignment="1">
      <alignment vertical="center" wrapText="1"/>
    </xf>
    <xf numFmtId="164" fontId="16" fillId="4" borderId="21" xfId="0" applyNumberFormat="1" applyFont="1" applyFill="1" applyBorder="1" applyAlignment="1">
      <alignment horizontal="right" vertical="top"/>
    </xf>
    <xf numFmtId="165" fontId="16" fillId="4" borderId="22" xfId="0" applyNumberFormat="1" applyFont="1" applyFill="1" applyBorder="1" applyAlignment="1">
      <alignment horizontal="right" vertical="top"/>
    </xf>
    <xf numFmtId="164" fontId="16" fillId="4" borderId="22" xfId="0" applyNumberFormat="1" applyFont="1" applyFill="1" applyBorder="1" applyAlignment="1">
      <alignment horizontal="right" vertical="top"/>
    </xf>
    <xf numFmtId="165" fontId="16" fillId="4" borderId="23" xfId="0" applyNumberFormat="1" applyFont="1" applyFill="1" applyBorder="1" applyAlignment="1">
      <alignment horizontal="right" vertical="top"/>
    </xf>
    <xf numFmtId="164" fontId="16" fillId="4" borderId="16" xfId="0" applyNumberFormat="1" applyFont="1" applyFill="1" applyBorder="1" applyAlignment="1">
      <alignment horizontal="right" vertical="top"/>
    </xf>
    <xf numFmtId="165" fontId="16" fillId="4" borderId="17" xfId="0" applyNumberFormat="1" applyFont="1" applyFill="1" applyBorder="1" applyAlignment="1">
      <alignment horizontal="right" vertical="top"/>
    </xf>
    <xf numFmtId="164" fontId="16" fillId="4" borderId="19" xfId="0" applyNumberFormat="1" applyFont="1" applyFill="1" applyBorder="1" applyAlignment="1">
      <alignment horizontal="right" vertical="top"/>
    </xf>
    <xf numFmtId="165" fontId="16" fillId="4" borderId="20" xfId="0" applyNumberFormat="1" applyFont="1" applyFill="1" applyBorder="1" applyAlignment="1">
      <alignment horizontal="right" vertical="top"/>
    </xf>
    <xf numFmtId="164" fontId="16" fillId="4" borderId="25" xfId="0" applyNumberFormat="1" applyFont="1" applyFill="1" applyBorder="1" applyAlignment="1">
      <alignment horizontal="right" vertical="top"/>
    </xf>
    <xf numFmtId="165" fontId="16" fillId="4" borderId="26" xfId="0" applyNumberFormat="1" applyFont="1" applyFill="1" applyBorder="1" applyAlignment="1">
      <alignment horizontal="right" vertical="top"/>
    </xf>
    <xf numFmtId="0" fontId="12" fillId="0" borderId="0" xfId="0" applyFont="1" applyBorder="1"/>
    <xf numFmtId="0" fontId="19" fillId="0" borderId="0" xfId="0" applyFont="1" applyBorder="1" applyAlignment="1">
      <alignment horizontal="left" vertical="top" wrapText="1"/>
    </xf>
    <xf numFmtId="165" fontId="19" fillId="0" borderId="0" xfId="0" applyNumberFormat="1" applyFont="1" applyBorder="1" applyAlignment="1">
      <alignment horizontal="right" vertical="top"/>
    </xf>
    <xf numFmtId="0" fontId="10" fillId="0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9" fillId="5" borderId="2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164" fontId="15" fillId="0" borderId="24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6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164" fontId="15" fillId="0" borderId="15" xfId="0" applyNumberFormat="1" applyFont="1" applyBorder="1" applyAlignment="1">
      <alignment horizontal="right" vertical="center"/>
    </xf>
    <xf numFmtId="165" fontId="15" fillId="0" borderId="16" xfId="0" applyNumberFormat="1" applyFont="1" applyBorder="1" applyAlignment="1">
      <alignment horizontal="right" vertical="center"/>
    </xf>
    <xf numFmtId="164" fontId="15" fillId="0" borderId="16" xfId="0" applyNumberFormat="1" applyFont="1" applyBorder="1" applyAlignment="1">
      <alignment horizontal="right" vertical="center"/>
    </xf>
    <xf numFmtId="164" fontId="16" fillId="4" borderId="16" xfId="0" applyNumberFormat="1" applyFont="1" applyFill="1" applyBorder="1" applyAlignment="1">
      <alignment horizontal="right" vertical="center"/>
    </xf>
    <xf numFmtId="165" fontId="16" fillId="4" borderId="1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left" vertical="center" wrapText="1"/>
    </xf>
    <xf numFmtId="164" fontId="15" fillId="0" borderId="18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164" fontId="15" fillId="0" borderId="19" xfId="0" applyNumberFormat="1" applyFont="1" applyBorder="1" applyAlignment="1">
      <alignment horizontal="right" vertical="center"/>
    </xf>
    <xf numFmtId="164" fontId="16" fillId="4" borderId="19" xfId="0" applyNumberFormat="1" applyFont="1" applyFill="1" applyBorder="1" applyAlignment="1">
      <alignment horizontal="right" vertical="center"/>
    </xf>
    <xf numFmtId="165" fontId="16" fillId="4" borderId="20" xfId="0" applyNumberFormat="1" applyFont="1" applyFill="1" applyBorder="1" applyAlignment="1">
      <alignment horizontal="right" vertical="center"/>
    </xf>
    <xf numFmtId="0" fontId="17" fillId="7" borderId="29" xfId="0" applyFont="1" applyFill="1" applyBorder="1" applyAlignment="1">
      <alignment vertical="center" wrapText="1"/>
    </xf>
    <xf numFmtId="165" fontId="20" fillId="0" borderId="16" xfId="0" applyNumberFormat="1" applyFont="1" applyBorder="1" applyAlignment="1">
      <alignment horizontal="right" vertical="top"/>
    </xf>
    <xf numFmtId="165" fontId="20" fillId="0" borderId="19" xfId="0" applyNumberFormat="1" applyFont="1" applyBorder="1" applyAlignment="1">
      <alignment horizontal="right" vertical="top"/>
    </xf>
    <xf numFmtId="165" fontId="20" fillId="0" borderId="22" xfId="0" applyNumberFormat="1" applyFont="1" applyBorder="1" applyAlignment="1">
      <alignment horizontal="right" vertical="top"/>
    </xf>
    <xf numFmtId="0" fontId="10" fillId="5" borderId="2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3">
    <cellStyle name="Normal" xfId="0" builtinId="0"/>
    <cellStyle name="Percentual 2" xfId="2"/>
    <cellStyle name="Título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Gràfics!$N$152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0.875</c:v>
                </c:pt>
                <c:pt idx="1">
                  <c:v>0.5423728813559322</c:v>
                </c:pt>
                <c:pt idx="2">
                  <c:v>0.5625</c:v>
                </c:pt>
                <c:pt idx="3">
                  <c:v>0.33333333333333337</c:v>
                </c:pt>
                <c:pt idx="4">
                  <c:v>0.54545454545454541</c:v>
                </c:pt>
                <c:pt idx="5">
                  <c:v>0.35820895522388058</c:v>
                </c:pt>
                <c:pt idx="6">
                  <c:v>0.4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Gràfics!$O$152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Gràfics!$O$153:$O$160</c:f>
              <c:numCache>
                <c:formatCode>###0.0%</c:formatCode>
                <c:ptCount val="8"/>
                <c:pt idx="0">
                  <c:v>0</c:v>
                </c:pt>
                <c:pt idx="1">
                  <c:v>5.084745762711864E-2</c:v>
                </c:pt>
                <c:pt idx="2">
                  <c:v>0</c:v>
                </c:pt>
                <c:pt idx="3">
                  <c:v>8.3333333333333343E-2</c:v>
                </c:pt>
                <c:pt idx="4">
                  <c:v>0</c:v>
                </c:pt>
                <c:pt idx="5">
                  <c:v>8.9552238805970144E-2</c:v>
                </c:pt>
                <c:pt idx="6">
                  <c:v>0.05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Gràfics!$P$152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1"/>
              <c:layout>
                <c:manualLayout>
                  <c:x val="4.2333333333333337E-3"/>
                  <c:y val="8.141025641025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5.427350427350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Gràfics!$P$153:$P$160</c:f>
              <c:numCache>
                <c:formatCode>###0.0%</c:formatCode>
                <c:ptCount val="8"/>
                <c:pt idx="0">
                  <c:v>0</c:v>
                </c:pt>
                <c:pt idx="1">
                  <c:v>0.10169491525423728</c:v>
                </c:pt>
                <c:pt idx="2">
                  <c:v>6.25E-2</c:v>
                </c:pt>
                <c:pt idx="3">
                  <c:v>0.16666666666666669</c:v>
                </c:pt>
                <c:pt idx="4">
                  <c:v>0.18181818181818182</c:v>
                </c:pt>
                <c:pt idx="5">
                  <c:v>0.13432835820895522</c:v>
                </c:pt>
                <c:pt idx="6">
                  <c:v>0.15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Gràfics!$Q$152</c:f>
              <c:strCache>
                <c:ptCount val="1"/>
                <c:pt idx="0">
                  <c:v>Grau en Enginyeria Informàtica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4.2333333333333337E-3"/>
                  <c:y val="5.427350427350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899572649572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288888888888888E-2"/>
                  <c:y val="2.1709401709401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Gràfics!$Q$153:$Q$160</c:f>
              <c:numCache>
                <c:formatCode>###0.0%</c:formatCode>
                <c:ptCount val="8"/>
                <c:pt idx="0">
                  <c:v>0.125</c:v>
                </c:pt>
                <c:pt idx="1">
                  <c:v>0.11864406779661017</c:v>
                </c:pt>
                <c:pt idx="2">
                  <c:v>0.125</c:v>
                </c:pt>
                <c:pt idx="3">
                  <c:v>8.3333333333333343E-2</c:v>
                </c:pt>
                <c:pt idx="4">
                  <c:v>9.0909090909090912E-2</c:v>
                </c:pt>
                <c:pt idx="5">
                  <c:v>0.13432835820895522</c:v>
                </c:pt>
                <c:pt idx="6">
                  <c:v>0.18333333333333332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Gràfics!$R$152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</c:dLbl>
            <c:dLbl>
              <c:idx val="4"/>
              <c:layout>
                <c:manualLayout>
                  <c:x val="7.05555555555555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Gràfics!$L$153:$M$160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Gràfics!$R$153:$R$160</c:f>
              <c:numCache>
                <c:formatCode>###0.0%</c:formatCode>
                <c:ptCount val="8"/>
                <c:pt idx="0">
                  <c:v>0</c:v>
                </c:pt>
                <c:pt idx="1">
                  <c:v>0.1864406779661017</c:v>
                </c:pt>
                <c:pt idx="2">
                  <c:v>0.25</c:v>
                </c:pt>
                <c:pt idx="3">
                  <c:v>0.33333333333333337</c:v>
                </c:pt>
                <c:pt idx="4">
                  <c:v>0.18181818181818182</c:v>
                </c:pt>
                <c:pt idx="5">
                  <c:v>0.28358208955223879</c:v>
                </c:pt>
                <c:pt idx="6">
                  <c:v>0.21666666666666667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911808"/>
        <c:axId val="125913344"/>
        <c:axId val="0"/>
      </c:bar3DChart>
      <c:catAx>
        <c:axId val="12591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5913344"/>
        <c:crosses val="autoZero"/>
        <c:auto val="1"/>
        <c:lblAlgn val="ctr"/>
        <c:lblOffset val="100"/>
        <c:noMultiLvlLbl val="0"/>
      </c:catAx>
      <c:valAx>
        <c:axId val="125913344"/>
        <c:scaling>
          <c:orientation val="minMax"/>
        </c:scaling>
        <c:delete val="0"/>
        <c:axPos val="l"/>
        <c:numFmt formatCode="###0.0%" sourceLinked="1"/>
        <c:majorTickMark val="out"/>
        <c:minorTickMark val="none"/>
        <c:tickLblPos val="nextTo"/>
        <c:crossAx val="1259118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8955444444444442E-2"/>
          <c:y val="1.628205128205128E-2"/>
          <c:w val="0.87362244444444448"/>
          <c:h val="0.1431429487179487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1.xml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8.png"/><Relationship Id="rId18" Type="http://schemas.openxmlformats.org/officeDocument/2006/relationships/image" Target="../media/image20.png"/><Relationship Id="rId3" Type="http://schemas.openxmlformats.org/officeDocument/2006/relationships/image" Target="../media/image12.png"/><Relationship Id="rId7" Type="http://schemas.openxmlformats.org/officeDocument/2006/relationships/image" Target="../media/image14.png"/><Relationship Id="rId12" Type="http://schemas.openxmlformats.org/officeDocument/2006/relationships/image" Target="../media/image17.png"/><Relationship Id="rId17" Type="http://schemas.openxmlformats.org/officeDocument/2006/relationships/image" Target="../media/image10.png"/><Relationship Id="rId2" Type="http://schemas.openxmlformats.org/officeDocument/2006/relationships/image" Target="../media/image1.png"/><Relationship Id="rId16" Type="http://schemas.openxmlformats.org/officeDocument/2006/relationships/image" Target="../media/image19.png"/><Relationship Id="rId1" Type="http://schemas.openxmlformats.org/officeDocument/2006/relationships/image" Target="../media/image11.pn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image" Target="../media/image13.png"/><Relationship Id="rId15" Type="http://schemas.openxmlformats.org/officeDocument/2006/relationships/image" Target="../media/image9.png"/><Relationship Id="rId10" Type="http://schemas.openxmlformats.org/officeDocument/2006/relationships/image" Target="../media/image16.png"/><Relationship Id="rId4" Type="http://schemas.openxmlformats.org/officeDocument/2006/relationships/image" Target="../media/image2.png"/><Relationship Id="rId9" Type="http://schemas.openxmlformats.org/officeDocument/2006/relationships/image" Target="../media/image15.png"/><Relationship Id="rId1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189</xdr:row>
      <xdr:rowOff>438150</xdr:rowOff>
    </xdr:from>
    <xdr:to>
      <xdr:col>1</xdr:col>
      <xdr:colOff>9525</xdr:colOff>
      <xdr:row>189</xdr:row>
      <xdr:rowOff>438150</xdr:rowOff>
    </xdr:to>
    <xdr:cxnSp macro="">
      <xdr:nvCxnSpPr>
        <xdr:cNvPr id="3" name="Connector recte 2"/>
        <xdr:cNvCxnSpPr/>
      </xdr:nvCxnSpPr>
      <xdr:spPr>
        <a:xfrm flipH="1">
          <a:off x="200025" y="40090725"/>
          <a:ext cx="419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189</xdr:row>
      <xdr:rowOff>447675</xdr:rowOff>
    </xdr:from>
    <xdr:to>
      <xdr:col>0</xdr:col>
      <xdr:colOff>200025</xdr:colOff>
      <xdr:row>197</xdr:row>
      <xdr:rowOff>85725</xdr:rowOff>
    </xdr:to>
    <xdr:cxnSp macro="">
      <xdr:nvCxnSpPr>
        <xdr:cNvPr id="5" name="Connector recte 4"/>
        <xdr:cNvCxnSpPr/>
      </xdr:nvCxnSpPr>
      <xdr:spPr>
        <a:xfrm>
          <a:off x="180975" y="40100250"/>
          <a:ext cx="19050" cy="2095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197</xdr:row>
      <xdr:rowOff>104775</xdr:rowOff>
    </xdr:from>
    <xdr:to>
      <xdr:col>0</xdr:col>
      <xdr:colOff>523875</xdr:colOff>
      <xdr:row>197</xdr:row>
      <xdr:rowOff>104775</xdr:rowOff>
    </xdr:to>
    <xdr:cxnSp macro="">
      <xdr:nvCxnSpPr>
        <xdr:cNvPr id="7" name="Connector de fletxa recta 6"/>
        <xdr:cNvCxnSpPr/>
      </xdr:nvCxnSpPr>
      <xdr:spPr>
        <a:xfrm>
          <a:off x="200025" y="42214800"/>
          <a:ext cx="3238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240</xdr:row>
      <xdr:rowOff>104775</xdr:rowOff>
    </xdr:from>
    <xdr:to>
      <xdr:col>0</xdr:col>
      <xdr:colOff>581025</xdr:colOff>
      <xdr:row>240</xdr:row>
      <xdr:rowOff>104775</xdr:rowOff>
    </xdr:to>
    <xdr:cxnSp macro="">
      <xdr:nvCxnSpPr>
        <xdr:cNvPr id="9" name="Connector recte 8"/>
        <xdr:cNvCxnSpPr/>
      </xdr:nvCxnSpPr>
      <xdr:spPr>
        <a:xfrm flipH="1">
          <a:off x="161925" y="52349400"/>
          <a:ext cx="419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240</xdr:row>
      <xdr:rowOff>104775</xdr:rowOff>
    </xdr:from>
    <xdr:to>
      <xdr:col>0</xdr:col>
      <xdr:colOff>180975</xdr:colOff>
      <xdr:row>246</xdr:row>
      <xdr:rowOff>85725</xdr:rowOff>
    </xdr:to>
    <xdr:cxnSp macro="">
      <xdr:nvCxnSpPr>
        <xdr:cNvPr id="11" name="Connector recte 10"/>
        <xdr:cNvCxnSpPr/>
      </xdr:nvCxnSpPr>
      <xdr:spPr>
        <a:xfrm>
          <a:off x="171450" y="52349400"/>
          <a:ext cx="9525" cy="1543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246</xdr:row>
      <xdr:rowOff>85725</xdr:rowOff>
    </xdr:from>
    <xdr:to>
      <xdr:col>1</xdr:col>
      <xdr:colOff>9525</xdr:colOff>
      <xdr:row>246</xdr:row>
      <xdr:rowOff>85725</xdr:rowOff>
    </xdr:to>
    <xdr:cxnSp macro="">
      <xdr:nvCxnSpPr>
        <xdr:cNvPr id="13" name="Connector de fletxa recta 12"/>
        <xdr:cNvCxnSpPr/>
      </xdr:nvCxnSpPr>
      <xdr:spPr>
        <a:xfrm>
          <a:off x="190500" y="53892450"/>
          <a:ext cx="4286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258</xdr:row>
      <xdr:rowOff>76200</xdr:rowOff>
    </xdr:from>
    <xdr:to>
      <xdr:col>0</xdr:col>
      <xdr:colOff>590550</xdr:colOff>
      <xdr:row>258</xdr:row>
      <xdr:rowOff>76200</xdr:rowOff>
    </xdr:to>
    <xdr:cxnSp macro="">
      <xdr:nvCxnSpPr>
        <xdr:cNvPr id="20" name="Connector recte 19"/>
        <xdr:cNvCxnSpPr/>
      </xdr:nvCxnSpPr>
      <xdr:spPr>
        <a:xfrm flipH="1">
          <a:off x="285750" y="56721375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258</xdr:row>
      <xdr:rowOff>66675</xdr:rowOff>
    </xdr:from>
    <xdr:to>
      <xdr:col>0</xdr:col>
      <xdr:colOff>285750</xdr:colOff>
      <xdr:row>263</xdr:row>
      <xdr:rowOff>133350</xdr:rowOff>
    </xdr:to>
    <xdr:cxnSp macro="">
      <xdr:nvCxnSpPr>
        <xdr:cNvPr id="22" name="Connector recte 21"/>
        <xdr:cNvCxnSpPr/>
      </xdr:nvCxnSpPr>
      <xdr:spPr>
        <a:xfrm>
          <a:off x="266700" y="56711850"/>
          <a:ext cx="19050" cy="1447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263</xdr:row>
      <xdr:rowOff>123825</xdr:rowOff>
    </xdr:from>
    <xdr:to>
      <xdr:col>0</xdr:col>
      <xdr:colOff>571500</xdr:colOff>
      <xdr:row>263</xdr:row>
      <xdr:rowOff>123825</xdr:rowOff>
    </xdr:to>
    <xdr:cxnSp macro="">
      <xdr:nvCxnSpPr>
        <xdr:cNvPr id="24" name="Connector de fletxa recta 23"/>
        <xdr:cNvCxnSpPr/>
      </xdr:nvCxnSpPr>
      <xdr:spPr>
        <a:xfrm>
          <a:off x="285750" y="58150125"/>
          <a:ext cx="2857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5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466725</xdr:colOff>
      <xdr:row>59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8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466725</xdr:colOff>
      <xdr:row>86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10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9</xdr:col>
      <xdr:colOff>466725</xdr:colOff>
      <xdr:row>114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73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9</xdr:col>
      <xdr:colOff>466725</xdr:colOff>
      <xdr:row>142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359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174</xdr:row>
      <xdr:rowOff>142875</xdr:rowOff>
    </xdr:from>
    <xdr:to>
      <xdr:col>9</xdr:col>
      <xdr:colOff>466725</xdr:colOff>
      <xdr:row>199</xdr:row>
      <xdr:rowOff>142875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23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204</xdr:row>
      <xdr:rowOff>28575</xdr:rowOff>
    </xdr:from>
    <xdr:to>
      <xdr:col>9</xdr:col>
      <xdr:colOff>476250</xdr:colOff>
      <xdr:row>229</xdr:row>
      <xdr:rowOff>28575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9624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232</xdr:row>
      <xdr:rowOff>123825</xdr:rowOff>
    </xdr:from>
    <xdr:to>
      <xdr:col>9</xdr:col>
      <xdr:colOff>495300</xdr:colOff>
      <xdr:row>257</xdr:row>
      <xdr:rowOff>123825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50532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133350</xdr:rowOff>
    </xdr:from>
    <xdr:to>
      <xdr:col>9</xdr:col>
      <xdr:colOff>466725</xdr:colOff>
      <xdr:row>285</xdr:row>
      <xdr:rowOff>133350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396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9</xdr:col>
      <xdr:colOff>466725</xdr:colOff>
      <xdr:row>315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484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4</xdr:row>
      <xdr:rowOff>171450</xdr:rowOff>
    </xdr:from>
    <xdr:to>
      <xdr:col>6</xdr:col>
      <xdr:colOff>66675</xdr:colOff>
      <xdr:row>7</xdr:row>
      <xdr:rowOff>19050</xdr:rowOff>
    </xdr:to>
    <xdr:sp macro="" textlink="">
      <xdr:nvSpPr>
        <xdr:cNvPr id="12" name="QuadreDeText 11"/>
        <xdr:cNvSpPr txBox="1"/>
      </xdr:nvSpPr>
      <xdr:spPr>
        <a:xfrm>
          <a:off x="981075" y="16668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190500</xdr:colOff>
      <xdr:row>31</xdr:row>
      <xdr:rowOff>180975</xdr:rowOff>
    </xdr:from>
    <xdr:to>
      <xdr:col>5</xdr:col>
      <xdr:colOff>495300</xdr:colOff>
      <xdr:row>34</xdr:row>
      <xdr:rowOff>28575</xdr:rowOff>
    </xdr:to>
    <xdr:sp macro="" textlink="">
      <xdr:nvSpPr>
        <xdr:cNvPr id="13" name="QuadreDeText 12"/>
        <xdr:cNvSpPr txBox="1"/>
      </xdr:nvSpPr>
      <xdr:spPr>
        <a:xfrm>
          <a:off x="800100" y="6819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314325</xdr:colOff>
      <xdr:row>59</xdr:row>
      <xdr:rowOff>28575</xdr:rowOff>
    </xdr:from>
    <xdr:to>
      <xdr:col>6</xdr:col>
      <xdr:colOff>9525</xdr:colOff>
      <xdr:row>61</xdr:row>
      <xdr:rowOff>66675</xdr:rowOff>
    </xdr:to>
    <xdr:sp macro="" textlink="">
      <xdr:nvSpPr>
        <xdr:cNvPr id="14" name="QuadreDeText 13"/>
        <xdr:cNvSpPr txBox="1"/>
      </xdr:nvSpPr>
      <xdr:spPr>
        <a:xfrm>
          <a:off x="923925" y="12001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86</xdr:row>
      <xdr:rowOff>19050</xdr:rowOff>
    </xdr:from>
    <xdr:to>
      <xdr:col>9</xdr:col>
      <xdr:colOff>342900</xdr:colOff>
      <xdr:row>88</xdr:row>
      <xdr:rowOff>57150</xdr:rowOff>
    </xdr:to>
    <xdr:sp macro="" textlink="">
      <xdr:nvSpPr>
        <xdr:cNvPr id="15" name="QuadreDeText 14"/>
        <xdr:cNvSpPr txBox="1"/>
      </xdr:nvSpPr>
      <xdr:spPr>
        <a:xfrm>
          <a:off x="47625" y="171354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304800</xdr:colOff>
      <xdr:row>114</xdr:row>
      <xdr:rowOff>0</xdr:rowOff>
    </xdr:from>
    <xdr:to>
      <xdr:col>8</xdr:col>
      <xdr:colOff>400050</xdr:colOff>
      <xdr:row>116</xdr:row>
      <xdr:rowOff>38100</xdr:rowOff>
    </xdr:to>
    <xdr:sp macro="" textlink="">
      <xdr:nvSpPr>
        <xdr:cNvPr id="16" name="QuadreDeText 15"/>
        <xdr:cNvSpPr txBox="1"/>
      </xdr:nvSpPr>
      <xdr:spPr>
        <a:xfrm>
          <a:off x="304800" y="224504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238124</xdr:colOff>
      <xdr:row>142</xdr:row>
      <xdr:rowOff>76200</xdr:rowOff>
    </xdr:from>
    <xdr:to>
      <xdr:col>8</xdr:col>
      <xdr:colOff>457200</xdr:colOff>
      <xdr:row>146</xdr:row>
      <xdr:rowOff>57150</xdr:rowOff>
    </xdr:to>
    <xdr:sp macro="" textlink="">
      <xdr:nvSpPr>
        <xdr:cNvPr id="17" name="QuadreDeText 16"/>
        <xdr:cNvSpPr txBox="1"/>
      </xdr:nvSpPr>
      <xdr:spPr>
        <a:xfrm>
          <a:off x="238124" y="27860625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38100</xdr:rowOff>
    </xdr:from>
    <xdr:to>
      <xdr:col>14</xdr:col>
      <xdr:colOff>465600</xdr:colOff>
      <xdr:row>170</xdr:row>
      <xdr:rowOff>146100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171</xdr:row>
      <xdr:rowOff>0</xdr:rowOff>
    </xdr:from>
    <xdr:to>
      <xdr:col>8</xdr:col>
      <xdr:colOff>238126</xdr:colOff>
      <xdr:row>174</xdr:row>
      <xdr:rowOff>171450</xdr:rowOff>
    </xdr:to>
    <xdr:sp macro="" textlink="">
      <xdr:nvSpPr>
        <xdr:cNvPr id="20" name="QuadreDeText 19"/>
        <xdr:cNvSpPr txBox="1"/>
      </xdr:nvSpPr>
      <xdr:spPr>
        <a:xfrm>
          <a:off x="19050" y="33308925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Coneixes d'abans el campus UPC Vilanova?</a:t>
          </a:r>
          <a:endParaRPr lang="ca-ES" sz="1100" b="1"/>
        </a:p>
      </xdr:txBody>
    </xdr:sp>
    <xdr:clientData/>
  </xdr:twoCellAnchor>
  <xdr:twoCellAnchor>
    <xdr:from>
      <xdr:col>0</xdr:col>
      <xdr:colOff>66675</xdr:colOff>
      <xdr:row>200</xdr:row>
      <xdr:rowOff>28575</xdr:rowOff>
    </xdr:from>
    <xdr:to>
      <xdr:col>8</xdr:col>
      <xdr:colOff>285751</xdr:colOff>
      <xdr:row>204</xdr:row>
      <xdr:rowOff>9525</xdr:rowOff>
    </xdr:to>
    <xdr:sp macro="" textlink="">
      <xdr:nvSpPr>
        <xdr:cNvPr id="21" name="QuadreDeText 20"/>
        <xdr:cNvSpPr txBox="1"/>
      </xdr:nvSpPr>
      <xdr:spPr>
        <a:xfrm>
          <a:off x="66675" y="38862000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 l'has conegut?</a:t>
          </a:r>
          <a:endParaRPr lang="ca-ES" sz="1100" b="1"/>
        </a:p>
      </xdr:txBody>
    </xdr:sp>
    <xdr:clientData/>
  </xdr:twoCellAnchor>
  <xdr:twoCellAnchor>
    <xdr:from>
      <xdr:col>0</xdr:col>
      <xdr:colOff>200025</xdr:colOff>
      <xdr:row>228</xdr:row>
      <xdr:rowOff>114300</xdr:rowOff>
    </xdr:from>
    <xdr:to>
      <xdr:col>8</xdr:col>
      <xdr:colOff>419101</xdr:colOff>
      <xdr:row>232</xdr:row>
      <xdr:rowOff>95250</xdr:rowOff>
    </xdr:to>
    <xdr:sp macro="" textlink="">
      <xdr:nvSpPr>
        <xdr:cNvPr id="22" name="QuadreDeText 21"/>
        <xdr:cNvSpPr txBox="1"/>
      </xdr:nvSpPr>
      <xdr:spPr>
        <a:xfrm>
          <a:off x="200025" y="44281725"/>
          <a:ext cx="509587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assistir a alguna de les activitats organitzades al Campus UPC Vilanova?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258</xdr:row>
      <xdr:rowOff>38100</xdr:rowOff>
    </xdr:from>
    <xdr:to>
      <xdr:col>8</xdr:col>
      <xdr:colOff>66675</xdr:colOff>
      <xdr:row>260</xdr:row>
      <xdr:rowOff>133350</xdr:rowOff>
    </xdr:to>
    <xdr:sp macro="" textlink="">
      <xdr:nvSpPr>
        <xdr:cNvPr id="23" name="QuadreDeText 22"/>
        <xdr:cNvSpPr txBox="1"/>
      </xdr:nvSpPr>
      <xdr:spPr>
        <a:xfrm>
          <a:off x="47625" y="49920525"/>
          <a:ext cx="4895850" cy="476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19049</xdr:colOff>
      <xdr:row>285</xdr:row>
      <xdr:rowOff>171450</xdr:rowOff>
    </xdr:from>
    <xdr:to>
      <xdr:col>9</xdr:col>
      <xdr:colOff>257174</xdr:colOff>
      <xdr:row>289</xdr:row>
      <xdr:rowOff>152400</xdr:rowOff>
    </xdr:to>
    <xdr:sp macro="" textlink="">
      <xdr:nvSpPr>
        <xdr:cNvPr id="24" name="QuadreDeText 23"/>
        <xdr:cNvSpPr txBox="1"/>
      </xdr:nvSpPr>
      <xdr:spPr>
        <a:xfrm>
          <a:off x="19049" y="55197375"/>
          <a:ext cx="5724525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El centre d'origen t'havia informat</a:t>
          </a:r>
          <a:r>
            <a:rPr lang="ca-ES" sz="1800" b="1" baseline="0"/>
            <a:t> sobre alguna de les activitats que es realitzen en el Campus UPC Vilanova?</a:t>
          </a:r>
          <a:endParaRPr lang="ca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123825</xdr:rowOff>
    </xdr:from>
    <xdr:to>
      <xdr:col>9</xdr:col>
      <xdr:colOff>504825</xdr:colOff>
      <xdr:row>31</xdr:row>
      <xdr:rowOff>161925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73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240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4</xdr:row>
      <xdr:rowOff>142875</xdr:rowOff>
    </xdr:from>
    <xdr:to>
      <xdr:col>6</xdr:col>
      <xdr:colOff>38100</xdr:colOff>
      <xdr:row>6</xdr:row>
      <xdr:rowOff>180975</xdr:rowOff>
    </xdr:to>
    <xdr:sp macro="" textlink="">
      <xdr:nvSpPr>
        <xdr:cNvPr id="4" name="QuadreDeText 3"/>
        <xdr:cNvSpPr txBox="1"/>
      </xdr:nvSpPr>
      <xdr:spPr>
        <a:xfrm>
          <a:off x="952500" y="1495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276225</xdr:colOff>
      <xdr:row>4</xdr:row>
      <xdr:rowOff>152400</xdr:rowOff>
    </xdr:from>
    <xdr:to>
      <xdr:col>15</xdr:col>
      <xdr:colOff>581025</xdr:colOff>
      <xdr:row>7</xdr:row>
      <xdr:rowOff>0</xdr:rowOff>
    </xdr:to>
    <xdr:sp macro="" textlink="">
      <xdr:nvSpPr>
        <xdr:cNvPr id="5" name="QuadreDeText 4"/>
        <xdr:cNvSpPr txBox="1"/>
      </xdr:nvSpPr>
      <xdr:spPr>
        <a:xfrm>
          <a:off x="6981825" y="15049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58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34</xdr:row>
      <xdr:rowOff>133350</xdr:rowOff>
    </xdr:from>
    <xdr:to>
      <xdr:col>20</xdr:col>
      <xdr:colOff>47625</xdr:colOff>
      <xdr:row>59</xdr:row>
      <xdr:rowOff>133350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7200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32</xdr:row>
      <xdr:rowOff>95250</xdr:rowOff>
    </xdr:from>
    <xdr:to>
      <xdr:col>5</xdr:col>
      <xdr:colOff>600075</xdr:colOff>
      <xdr:row>34</xdr:row>
      <xdr:rowOff>133350</xdr:rowOff>
    </xdr:to>
    <xdr:sp macro="" textlink="">
      <xdr:nvSpPr>
        <xdr:cNvPr id="8" name="QuadreDeText 7"/>
        <xdr:cNvSpPr txBox="1"/>
      </xdr:nvSpPr>
      <xdr:spPr>
        <a:xfrm>
          <a:off x="904875" y="67818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495300</xdr:colOff>
      <xdr:row>32</xdr:row>
      <xdr:rowOff>114300</xdr:rowOff>
    </xdr:from>
    <xdr:to>
      <xdr:col>16</xdr:col>
      <xdr:colOff>190500</xdr:colOff>
      <xdr:row>34</xdr:row>
      <xdr:rowOff>152400</xdr:rowOff>
    </xdr:to>
    <xdr:sp macro="" textlink="">
      <xdr:nvSpPr>
        <xdr:cNvPr id="9" name="QuadreDeText 8"/>
        <xdr:cNvSpPr txBox="1"/>
      </xdr:nvSpPr>
      <xdr:spPr>
        <a:xfrm>
          <a:off x="7200900" y="68008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495300</xdr:colOff>
      <xdr:row>61</xdr:row>
      <xdr:rowOff>28575</xdr:rowOff>
    </xdr:from>
    <xdr:to>
      <xdr:col>6</xdr:col>
      <xdr:colOff>190500</xdr:colOff>
      <xdr:row>63</xdr:row>
      <xdr:rowOff>66675</xdr:rowOff>
    </xdr:to>
    <xdr:sp macro="" textlink="">
      <xdr:nvSpPr>
        <xdr:cNvPr id="10" name="QuadreDeText 9"/>
        <xdr:cNvSpPr txBox="1"/>
      </xdr:nvSpPr>
      <xdr:spPr>
        <a:xfrm>
          <a:off x="1104900" y="12239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571500</xdr:colOff>
      <xdr:row>61</xdr:row>
      <xdr:rowOff>19050</xdr:rowOff>
    </xdr:from>
    <xdr:to>
      <xdr:col>16</xdr:col>
      <xdr:colOff>266700</xdr:colOff>
      <xdr:row>63</xdr:row>
      <xdr:rowOff>57150</xdr:rowOff>
    </xdr:to>
    <xdr:sp macro="" textlink="">
      <xdr:nvSpPr>
        <xdr:cNvPr id="11" name="QuadreDeText 10"/>
        <xdr:cNvSpPr txBox="1"/>
      </xdr:nvSpPr>
      <xdr:spPr>
        <a:xfrm>
          <a:off x="7277100" y="122301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104775</xdr:rowOff>
    </xdr:from>
    <xdr:to>
      <xdr:col>9</xdr:col>
      <xdr:colOff>504825</xdr:colOff>
      <xdr:row>88</xdr:row>
      <xdr:rowOff>142875</xdr:rowOff>
    </xdr:to>
    <xdr:pic>
      <xdr:nvPicPr>
        <xdr:cNvPr id="12" name="Imat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6968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276225</xdr:colOff>
      <xdr:row>63</xdr:row>
      <xdr:rowOff>133350</xdr:rowOff>
    </xdr:from>
    <xdr:to>
      <xdr:col>20</xdr:col>
      <xdr:colOff>133350</xdr:colOff>
      <xdr:row>88</xdr:row>
      <xdr:rowOff>133350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2725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926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91</xdr:row>
      <xdr:rowOff>19050</xdr:rowOff>
    </xdr:from>
    <xdr:to>
      <xdr:col>19</xdr:col>
      <xdr:colOff>504825</xdr:colOff>
      <xdr:row>116</xdr:row>
      <xdr:rowOff>19050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79451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88</xdr:row>
      <xdr:rowOff>76200</xdr:rowOff>
    </xdr:from>
    <xdr:to>
      <xdr:col>9</xdr:col>
      <xdr:colOff>323850</xdr:colOff>
      <xdr:row>90</xdr:row>
      <xdr:rowOff>114300</xdr:rowOff>
    </xdr:to>
    <xdr:sp macro="" textlink="">
      <xdr:nvSpPr>
        <xdr:cNvPr id="16" name="QuadreDeText 15"/>
        <xdr:cNvSpPr txBox="1"/>
      </xdr:nvSpPr>
      <xdr:spPr>
        <a:xfrm>
          <a:off x="28575" y="174307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581025</xdr:colOff>
      <xdr:row>88</xdr:row>
      <xdr:rowOff>66675</xdr:rowOff>
    </xdr:from>
    <xdr:to>
      <xdr:col>19</xdr:col>
      <xdr:colOff>266700</xdr:colOff>
      <xdr:row>90</xdr:row>
      <xdr:rowOff>104775</xdr:rowOff>
    </xdr:to>
    <xdr:sp macro="" textlink="">
      <xdr:nvSpPr>
        <xdr:cNvPr id="17" name="QuadreDeText 16"/>
        <xdr:cNvSpPr txBox="1"/>
      </xdr:nvSpPr>
      <xdr:spPr>
        <a:xfrm>
          <a:off x="6067425" y="174212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9</xdr:col>
      <xdr:colOff>504825</xdr:colOff>
      <xdr:row>143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306955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9</xdr:col>
      <xdr:colOff>95250</xdr:colOff>
      <xdr:row>118</xdr:row>
      <xdr:rowOff>38100</xdr:rowOff>
    </xdr:to>
    <xdr:sp macro="" textlink="">
      <xdr:nvSpPr>
        <xdr:cNvPr id="20" name="QuadreDeText 19"/>
        <xdr:cNvSpPr txBox="1"/>
      </xdr:nvSpPr>
      <xdr:spPr>
        <a:xfrm>
          <a:off x="609600" y="226885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116</xdr:row>
      <xdr:rowOff>0</xdr:rowOff>
    </xdr:from>
    <xdr:to>
      <xdr:col>18</xdr:col>
      <xdr:colOff>95250</xdr:colOff>
      <xdr:row>118</xdr:row>
      <xdr:rowOff>38100</xdr:rowOff>
    </xdr:to>
    <xdr:sp macro="" textlink="">
      <xdr:nvSpPr>
        <xdr:cNvPr id="22" name="QuadreDeText 21"/>
        <xdr:cNvSpPr txBox="1"/>
      </xdr:nvSpPr>
      <xdr:spPr>
        <a:xfrm>
          <a:off x="6096000" y="226885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144</xdr:row>
      <xdr:rowOff>28575</xdr:rowOff>
    </xdr:from>
    <xdr:to>
      <xdr:col>9</xdr:col>
      <xdr:colOff>504825</xdr:colOff>
      <xdr:row>169</xdr:row>
      <xdr:rowOff>66675</xdr:rowOff>
    </xdr:to>
    <xdr:pic>
      <xdr:nvPicPr>
        <xdr:cNvPr id="23" name="Imatge 2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280511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144</xdr:row>
      <xdr:rowOff>28575</xdr:rowOff>
    </xdr:from>
    <xdr:to>
      <xdr:col>19</xdr:col>
      <xdr:colOff>466725</xdr:colOff>
      <xdr:row>169</xdr:row>
      <xdr:rowOff>28575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511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457200</xdr:colOff>
      <xdr:row>142</xdr:row>
      <xdr:rowOff>76201</xdr:rowOff>
    </xdr:from>
    <xdr:to>
      <xdr:col>9</xdr:col>
      <xdr:colOff>66676</xdr:colOff>
      <xdr:row>144</xdr:row>
      <xdr:rowOff>76201</xdr:rowOff>
    </xdr:to>
    <xdr:sp macro="" textlink="">
      <xdr:nvSpPr>
        <xdr:cNvPr id="25" name="QuadreDeText 24"/>
        <xdr:cNvSpPr txBox="1"/>
      </xdr:nvSpPr>
      <xdr:spPr>
        <a:xfrm>
          <a:off x="457200" y="27717751"/>
          <a:ext cx="5095876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Coneixes d'abans el campus UPC Vilanova?</a:t>
          </a:r>
          <a:endParaRPr lang="ca-ES" sz="1100" b="1"/>
        </a:p>
      </xdr:txBody>
    </xdr:sp>
    <xdr:clientData/>
  </xdr:twoCellAnchor>
  <xdr:twoCellAnchor>
    <xdr:from>
      <xdr:col>10</xdr:col>
      <xdr:colOff>390525</xdr:colOff>
      <xdr:row>142</xdr:row>
      <xdr:rowOff>38100</xdr:rowOff>
    </xdr:from>
    <xdr:to>
      <xdr:col>19</xdr:col>
      <xdr:colOff>1</xdr:colOff>
      <xdr:row>144</xdr:row>
      <xdr:rowOff>38100</xdr:rowOff>
    </xdr:to>
    <xdr:sp macro="" textlink="">
      <xdr:nvSpPr>
        <xdr:cNvPr id="27" name="QuadreDeText 26"/>
        <xdr:cNvSpPr txBox="1"/>
      </xdr:nvSpPr>
      <xdr:spPr>
        <a:xfrm>
          <a:off x="6486525" y="27679650"/>
          <a:ext cx="5095876" cy="381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Coneixes d'abans el campus UPC Vilanova?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172</xdr:row>
      <xdr:rowOff>19050</xdr:rowOff>
    </xdr:from>
    <xdr:to>
      <xdr:col>9</xdr:col>
      <xdr:colOff>504825</xdr:colOff>
      <xdr:row>197</xdr:row>
      <xdr:rowOff>57150</xdr:rowOff>
    </xdr:to>
    <xdr:pic>
      <xdr:nvPicPr>
        <xdr:cNvPr id="28" name="Imatge 2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33756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172</xdr:row>
      <xdr:rowOff>57150</xdr:rowOff>
    </xdr:from>
    <xdr:to>
      <xdr:col>19</xdr:col>
      <xdr:colOff>466725</xdr:colOff>
      <xdr:row>197</xdr:row>
      <xdr:rowOff>57150</xdr:rowOff>
    </xdr:to>
    <xdr:pic>
      <xdr:nvPicPr>
        <xdr:cNvPr id="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4137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168</xdr:row>
      <xdr:rowOff>171450</xdr:rowOff>
    </xdr:from>
    <xdr:to>
      <xdr:col>9</xdr:col>
      <xdr:colOff>123825</xdr:colOff>
      <xdr:row>172</xdr:row>
      <xdr:rowOff>76200</xdr:rowOff>
    </xdr:to>
    <xdr:sp macro="" textlink="">
      <xdr:nvSpPr>
        <xdr:cNvPr id="30" name="QuadreDeText 29"/>
        <xdr:cNvSpPr txBox="1"/>
      </xdr:nvSpPr>
      <xdr:spPr>
        <a:xfrm>
          <a:off x="28574" y="32766000"/>
          <a:ext cx="5581651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assistit a alguna de les activitats organitzades al Campus UPC Vilanova?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169</xdr:row>
      <xdr:rowOff>0</xdr:rowOff>
    </xdr:from>
    <xdr:to>
      <xdr:col>19</xdr:col>
      <xdr:colOff>95251</xdr:colOff>
      <xdr:row>172</xdr:row>
      <xdr:rowOff>95250</xdr:rowOff>
    </xdr:to>
    <xdr:sp macro="" textlink="">
      <xdr:nvSpPr>
        <xdr:cNvPr id="31" name="QuadreDeText 30"/>
        <xdr:cNvSpPr txBox="1"/>
      </xdr:nvSpPr>
      <xdr:spPr>
        <a:xfrm>
          <a:off x="6096000" y="32785050"/>
          <a:ext cx="5581651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assistit a alguna de les activitats organitzades al Campus UPC Vilanova?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200</xdr:row>
      <xdr:rowOff>0</xdr:rowOff>
    </xdr:from>
    <xdr:to>
      <xdr:col>9</xdr:col>
      <xdr:colOff>504825</xdr:colOff>
      <xdr:row>225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86905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200</xdr:row>
      <xdr:rowOff>0</xdr:rowOff>
    </xdr:from>
    <xdr:to>
      <xdr:col>19</xdr:col>
      <xdr:colOff>466725</xdr:colOff>
      <xdr:row>225</xdr:row>
      <xdr:rowOff>0</xdr:rowOff>
    </xdr:to>
    <xdr:pic>
      <xdr:nvPicPr>
        <xdr:cNvPr id="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86905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197</xdr:row>
      <xdr:rowOff>47625</xdr:rowOff>
    </xdr:from>
    <xdr:to>
      <xdr:col>8</xdr:col>
      <xdr:colOff>371475</xdr:colOff>
      <xdr:row>199</xdr:row>
      <xdr:rowOff>142875</xdr:rowOff>
    </xdr:to>
    <xdr:sp macro="" textlink="">
      <xdr:nvSpPr>
        <xdr:cNvPr id="34" name="QuadreDeText 33"/>
        <xdr:cNvSpPr txBox="1"/>
      </xdr:nvSpPr>
      <xdr:spPr>
        <a:xfrm>
          <a:off x="352425" y="38166675"/>
          <a:ext cx="4895850" cy="476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457200</xdr:colOff>
      <xdr:row>197</xdr:row>
      <xdr:rowOff>0</xdr:rowOff>
    </xdr:from>
    <xdr:to>
      <xdr:col>18</xdr:col>
      <xdr:colOff>476250</xdr:colOff>
      <xdr:row>199</xdr:row>
      <xdr:rowOff>95250</xdr:rowOff>
    </xdr:to>
    <xdr:sp macro="" textlink="">
      <xdr:nvSpPr>
        <xdr:cNvPr id="35" name="QuadreDeText 34"/>
        <xdr:cNvSpPr txBox="1"/>
      </xdr:nvSpPr>
      <xdr:spPr>
        <a:xfrm>
          <a:off x="6553200" y="38119050"/>
          <a:ext cx="4895850" cy="476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228</xdr:row>
      <xdr:rowOff>114300</xdr:rowOff>
    </xdr:from>
    <xdr:to>
      <xdr:col>9</xdr:col>
      <xdr:colOff>504825</xdr:colOff>
      <xdr:row>253</xdr:row>
      <xdr:rowOff>152400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41388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228</xdr:row>
      <xdr:rowOff>133350</xdr:rowOff>
    </xdr:from>
    <xdr:to>
      <xdr:col>19</xdr:col>
      <xdr:colOff>466725</xdr:colOff>
      <xdr:row>253</xdr:row>
      <xdr:rowOff>133350</xdr:rowOff>
    </xdr:to>
    <xdr:pic>
      <xdr:nvPicPr>
        <xdr:cNvPr id="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4157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9</xdr:col>
      <xdr:colOff>238125</xdr:colOff>
      <xdr:row>228</xdr:row>
      <xdr:rowOff>171450</xdr:rowOff>
    </xdr:to>
    <xdr:sp macro="" textlink="">
      <xdr:nvSpPr>
        <xdr:cNvPr id="40" name="QuadreDeText 39"/>
        <xdr:cNvSpPr txBox="1"/>
      </xdr:nvSpPr>
      <xdr:spPr>
        <a:xfrm>
          <a:off x="0" y="43453050"/>
          <a:ext cx="5724525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El centre d'origen t'havia informat</a:t>
          </a:r>
          <a:r>
            <a:rPr lang="ca-ES" sz="1800" b="1" baseline="0"/>
            <a:t> sobre alguna de les activitats que es realitzen en el Campus UPC Vilanova?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225</xdr:row>
      <xdr:rowOff>0</xdr:rowOff>
    </xdr:from>
    <xdr:to>
      <xdr:col>19</xdr:col>
      <xdr:colOff>238125</xdr:colOff>
      <xdr:row>228</xdr:row>
      <xdr:rowOff>171450</xdr:rowOff>
    </xdr:to>
    <xdr:sp macro="" textlink="">
      <xdr:nvSpPr>
        <xdr:cNvPr id="42" name="QuadreDeText 41"/>
        <xdr:cNvSpPr txBox="1"/>
      </xdr:nvSpPr>
      <xdr:spPr>
        <a:xfrm>
          <a:off x="6096000" y="43453050"/>
          <a:ext cx="5724525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El centre d'origen t'havia informat</a:t>
          </a:r>
          <a:r>
            <a:rPr lang="ca-ES" sz="1800" b="1" baseline="0"/>
            <a:t> sobre alguna de les activitats que es realitzen en el Campus UPC Vilanova?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118</xdr:row>
      <xdr:rowOff>0</xdr:rowOff>
    </xdr:from>
    <xdr:to>
      <xdr:col>19</xdr:col>
      <xdr:colOff>526257</xdr:colOff>
      <xdr:row>143</xdr:row>
      <xdr:rowOff>38100</xdr:rowOff>
    </xdr:to>
    <xdr:pic>
      <xdr:nvPicPr>
        <xdr:cNvPr id="21" name="Imatge 2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072188" y="23062406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4"/>
  <sheetViews>
    <sheetView showGridLines="0" tabSelected="1" workbookViewId="0"/>
  </sheetViews>
  <sheetFormatPr baseColWidth="10" defaultColWidth="9.140625" defaultRowHeight="15"/>
  <cols>
    <col min="1" max="1" width="3.42578125" customWidth="1"/>
    <col min="2" max="2" width="53.85546875" style="58" customWidth="1"/>
    <col min="3" max="14" width="9.7109375" bestFit="1" customWidth="1"/>
  </cols>
  <sheetData>
    <row r="1" spans="1:15">
      <c r="A1" s="3"/>
      <c r="B1" s="5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5" customHeight="1">
      <c r="A2" s="1"/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>
      <c r="A3" s="1"/>
      <c r="B3" s="5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9" customHeight="1">
      <c r="A4" s="1"/>
      <c r="B4" s="56"/>
      <c r="C4" s="1"/>
      <c r="D4" s="95" t="s">
        <v>46</v>
      </c>
      <c r="E4" s="95"/>
      <c r="F4" s="95"/>
      <c r="G4" s="95"/>
      <c r="H4" s="95"/>
      <c r="I4" s="95"/>
      <c r="J4" s="95"/>
      <c r="K4" s="95"/>
      <c r="L4" s="95"/>
      <c r="M4" s="4"/>
      <c r="N4" s="4"/>
      <c r="O4" s="5"/>
    </row>
    <row r="5" spans="1:15">
      <c r="A5" s="3"/>
      <c r="B5" s="5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5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3"/>
      <c r="B7" s="5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" customHeight="1" thickBot="1">
      <c r="A8" s="3"/>
      <c r="B8" s="93" t="s">
        <v>1</v>
      </c>
      <c r="C8" s="93"/>
      <c r="D8" s="93"/>
      <c r="E8" s="93"/>
      <c r="F8" s="93"/>
      <c r="G8" s="93"/>
      <c r="H8" s="93"/>
    </row>
    <row r="9" spans="1:15" ht="15" customHeight="1" thickTop="1">
      <c r="B9" s="90"/>
      <c r="C9" s="84" t="s">
        <v>1</v>
      </c>
      <c r="D9" s="85"/>
      <c r="E9" s="85"/>
      <c r="F9" s="85"/>
      <c r="G9" s="85"/>
      <c r="H9" s="86"/>
    </row>
    <row r="10" spans="1:15" ht="15" customHeight="1">
      <c r="B10" s="91"/>
      <c r="C10" s="87" t="s">
        <v>73</v>
      </c>
      <c r="D10" s="88"/>
      <c r="E10" s="88" t="s">
        <v>74</v>
      </c>
      <c r="F10" s="88"/>
      <c r="G10" s="88" t="s">
        <v>75</v>
      </c>
      <c r="H10" s="89"/>
    </row>
    <row r="11" spans="1:15" ht="15" customHeight="1" thickBot="1">
      <c r="B11" s="92"/>
      <c r="C11" s="29" t="s">
        <v>6</v>
      </c>
      <c r="D11" s="30" t="s">
        <v>3</v>
      </c>
      <c r="E11" s="30" t="s">
        <v>6</v>
      </c>
      <c r="F11" s="30" t="s">
        <v>3</v>
      </c>
      <c r="G11" s="30" t="s">
        <v>6</v>
      </c>
      <c r="H11" s="31" t="s">
        <v>3</v>
      </c>
    </row>
    <row r="12" spans="1:15" s="62" customFormat="1" ht="24" customHeight="1" thickTop="1">
      <c r="B12" s="63" t="s">
        <v>47</v>
      </c>
      <c r="C12" s="64">
        <v>28</v>
      </c>
      <c r="D12" s="65">
        <v>0.38356164383561642</v>
      </c>
      <c r="E12" s="66">
        <v>45</v>
      </c>
      <c r="F12" s="65">
        <v>0.61643835616438358</v>
      </c>
      <c r="G12" s="67">
        <v>73</v>
      </c>
      <c r="H12" s="68">
        <f>G12/$G$17</f>
        <v>0.43452380952380953</v>
      </c>
    </row>
    <row r="13" spans="1:15" s="62" customFormat="1" ht="24" customHeight="1">
      <c r="B13" s="69" t="s">
        <v>43</v>
      </c>
      <c r="C13" s="70">
        <v>1</v>
      </c>
      <c r="D13" s="71">
        <v>0.1</v>
      </c>
      <c r="E13" s="72">
        <v>9</v>
      </c>
      <c r="F13" s="71">
        <v>0.9</v>
      </c>
      <c r="G13" s="73">
        <v>10</v>
      </c>
      <c r="H13" s="74">
        <f t="shared" ref="H13:H17" si="0">G13/$G$17</f>
        <v>5.9523809523809521E-2</v>
      </c>
    </row>
    <row r="14" spans="1:15" s="62" customFormat="1" ht="24" customHeight="1">
      <c r="B14" s="69" t="s">
        <v>44</v>
      </c>
      <c r="C14" s="70">
        <v>3</v>
      </c>
      <c r="D14" s="71">
        <v>0.16666666666666669</v>
      </c>
      <c r="E14" s="72">
        <v>15</v>
      </c>
      <c r="F14" s="71">
        <v>0.83333333333333326</v>
      </c>
      <c r="G14" s="73">
        <v>18</v>
      </c>
      <c r="H14" s="74">
        <f t="shared" si="0"/>
        <v>0.10714285714285714</v>
      </c>
    </row>
    <row r="15" spans="1:15" s="62" customFormat="1" ht="24" customHeight="1">
      <c r="B15" s="69" t="s">
        <v>48</v>
      </c>
      <c r="C15" s="70">
        <v>1</v>
      </c>
      <c r="D15" s="71">
        <v>4.5454545454545456E-2</v>
      </c>
      <c r="E15" s="72">
        <v>21</v>
      </c>
      <c r="F15" s="71">
        <v>0.95454545454545459</v>
      </c>
      <c r="G15" s="73">
        <v>22</v>
      </c>
      <c r="H15" s="74">
        <f t="shared" si="0"/>
        <v>0.13095238095238096</v>
      </c>
    </row>
    <row r="16" spans="1:15" s="62" customFormat="1" ht="24" customHeight="1">
      <c r="B16" s="69" t="s">
        <v>45</v>
      </c>
      <c r="C16" s="70">
        <v>3</v>
      </c>
      <c r="D16" s="71">
        <v>6.6666666666666666E-2</v>
      </c>
      <c r="E16" s="72">
        <v>42</v>
      </c>
      <c r="F16" s="71">
        <v>0.93333333333333324</v>
      </c>
      <c r="G16" s="73">
        <v>45</v>
      </c>
      <c r="H16" s="74">
        <f t="shared" si="0"/>
        <v>0.26785714285714285</v>
      </c>
    </row>
    <row r="17" spans="2:14" ht="15" customHeight="1" thickBot="1">
      <c r="B17" s="20" t="s">
        <v>75</v>
      </c>
      <c r="C17" s="41">
        <v>36</v>
      </c>
      <c r="D17" s="42">
        <v>0.21428571428571427</v>
      </c>
      <c r="E17" s="43">
        <v>132</v>
      </c>
      <c r="F17" s="42">
        <v>0.7857142857142857</v>
      </c>
      <c r="G17" s="43">
        <v>168</v>
      </c>
      <c r="H17" s="44">
        <f t="shared" si="0"/>
        <v>1</v>
      </c>
    </row>
    <row r="18" spans="2:14" ht="15" customHeight="1" thickTop="1"/>
    <row r="19" spans="2:14" ht="15" customHeight="1" thickBot="1">
      <c r="B19" s="93" t="s">
        <v>4</v>
      </c>
      <c r="C19" s="93"/>
      <c r="D19" s="93"/>
      <c r="E19" s="93"/>
      <c r="F19" s="93"/>
      <c r="G19" s="93"/>
      <c r="H19" s="93"/>
      <c r="I19" s="93"/>
      <c r="J19" s="93"/>
    </row>
    <row r="20" spans="2:14" ht="15" customHeight="1" thickTop="1">
      <c r="B20" s="90"/>
      <c r="C20" s="84" t="s">
        <v>4</v>
      </c>
      <c r="D20" s="85"/>
      <c r="E20" s="85"/>
      <c r="F20" s="85"/>
      <c r="G20" s="85"/>
      <c r="H20" s="85"/>
      <c r="I20" s="85"/>
      <c r="J20" s="86"/>
    </row>
    <row r="21" spans="2:14" ht="26.25" customHeight="1">
      <c r="B21" s="91"/>
      <c r="C21" s="87" t="s">
        <v>39</v>
      </c>
      <c r="D21" s="88"/>
      <c r="E21" s="88" t="s">
        <v>76</v>
      </c>
      <c r="F21" s="88"/>
      <c r="G21" s="88" t="s">
        <v>5</v>
      </c>
      <c r="H21" s="88"/>
      <c r="I21" s="88" t="s">
        <v>75</v>
      </c>
      <c r="J21" s="89"/>
    </row>
    <row r="22" spans="2:14" ht="15" customHeight="1" thickBot="1">
      <c r="B22" s="92"/>
      <c r="C22" s="29" t="s">
        <v>6</v>
      </c>
      <c r="D22" s="30" t="s">
        <v>3</v>
      </c>
      <c r="E22" s="30" t="s">
        <v>6</v>
      </c>
      <c r="F22" s="30" t="s">
        <v>3</v>
      </c>
      <c r="G22" s="30" t="s">
        <v>6</v>
      </c>
      <c r="H22" s="30" t="s">
        <v>3</v>
      </c>
      <c r="I22" s="30" t="s">
        <v>6</v>
      </c>
      <c r="J22" s="31" t="s">
        <v>3</v>
      </c>
    </row>
    <row r="23" spans="2:14" ht="27.75" customHeight="1" thickTop="1">
      <c r="B23" s="12" t="s">
        <v>47</v>
      </c>
      <c r="C23" s="13">
        <v>62</v>
      </c>
      <c r="D23" s="14">
        <v>0.84931506849315075</v>
      </c>
      <c r="E23" s="15">
        <v>6</v>
      </c>
      <c r="F23" s="14">
        <v>8.2191780821917818E-2</v>
      </c>
      <c r="G23" s="15">
        <v>5</v>
      </c>
      <c r="H23" s="14">
        <v>6.8493150684931503E-2</v>
      </c>
      <c r="I23" s="45">
        <v>73</v>
      </c>
      <c r="J23" s="48">
        <f t="shared" ref="J23:J28" si="1">I23/$G$17</f>
        <v>0.43452380952380953</v>
      </c>
    </row>
    <row r="24" spans="2:14" ht="19.5" customHeight="1">
      <c r="B24" s="16" t="s">
        <v>43</v>
      </c>
      <c r="C24" s="17">
        <v>3</v>
      </c>
      <c r="D24" s="18">
        <v>0.3</v>
      </c>
      <c r="E24" s="19">
        <v>7</v>
      </c>
      <c r="F24" s="18">
        <v>0.7</v>
      </c>
      <c r="G24" s="19">
        <v>0</v>
      </c>
      <c r="H24" s="18">
        <v>0</v>
      </c>
      <c r="I24" s="47">
        <v>10</v>
      </c>
      <c r="J24" s="48">
        <f t="shared" si="1"/>
        <v>5.9523809523809521E-2</v>
      </c>
    </row>
    <row r="25" spans="2:14" ht="19.5" customHeight="1">
      <c r="B25" s="16" t="s">
        <v>44</v>
      </c>
      <c r="C25" s="17">
        <v>12</v>
      </c>
      <c r="D25" s="18">
        <v>0.66666666666666674</v>
      </c>
      <c r="E25" s="19">
        <v>5</v>
      </c>
      <c r="F25" s="18">
        <v>0.27777777777777779</v>
      </c>
      <c r="G25" s="19">
        <v>1</v>
      </c>
      <c r="H25" s="18">
        <v>5.5555555555555552E-2</v>
      </c>
      <c r="I25" s="47">
        <v>18</v>
      </c>
      <c r="J25" s="48">
        <f t="shared" si="1"/>
        <v>0.10714285714285714</v>
      </c>
    </row>
    <row r="26" spans="2:14" ht="19.5" customHeight="1">
      <c r="B26" s="16" t="s">
        <v>48</v>
      </c>
      <c r="C26" s="17">
        <v>19</v>
      </c>
      <c r="D26" s="18">
        <v>0.86363636363636365</v>
      </c>
      <c r="E26" s="19">
        <v>2</v>
      </c>
      <c r="F26" s="18">
        <v>9.0909090909090912E-2</v>
      </c>
      <c r="G26" s="19">
        <v>1</v>
      </c>
      <c r="H26" s="18">
        <v>4.5454545454545456E-2</v>
      </c>
      <c r="I26" s="47">
        <v>22</v>
      </c>
      <c r="J26" s="48">
        <f t="shared" si="1"/>
        <v>0.13095238095238096</v>
      </c>
    </row>
    <row r="27" spans="2:14" ht="19.5" customHeight="1">
      <c r="B27" s="16" t="s">
        <v>45</v>
      </c>
      <c r="C27" s="17">
        <v>33</v>
      </c>
      <c r="D27" s="18">
        <v>0.73333333333333328</v>
      </c>
      <c r="E27" s="19">
        <v>10</v>
      </c>
      <c r="F27" s="18">
        <v>0.22222222222222221</v>
      </c>
      <c r="G27" s="19">
        <v>2</v>
      </c>
      <c r="H27" s="18">
        <v>4.4444444444444446E-2</v>
      </c>
      <c r="I27" s="47">
        <v>45</v>
      </c>
      <c r="J27" s="48">
        <f t="shared" si="1"/>
        <v>0.26785714285714285</v>
      </c>
    </row>
    <row r="28" spans="2:14" ht="19.5" customHeight="1" thickBot="1">
      <c r="B28" s="20" t="s">
        <v>75</v>
      </c>
      <c r="C28" s="41">
        <v>129</v>
      </c>
      <c r="D28" s="42">
        <v>0.7678571428571429</v>
      </c>
      <c r="E28" s="43">
        <v>30</v>
      </c>
      <c r="F28" s="42">
        <v>0.17857142857142858</v>
      </c>
      <c r="G28" s="43">
        <v>9</v>
      </c>
      <c r="H28" s="42">
        <v>5.3571428571428568E-2</v>
      </c>
      <c r="I28" s="43">
        <v>168</v>
      </c>
      <c r="J28" s="44">
        <f t="shared" si="1"/>
        <v>1</v>
      </c>
    </row>
    <row r="29" spans="2:14" ht="15" customHeight="1" thickTop="1"/>
    <row r="30" spans="2:14" ht="15" customHeight="1" thickBot="1">
      <c r="B30" s="93" t="s">
        <v>25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2:14" ht="50.25" customHeight="1" thickTop="1">
      <c r="B31" s="90"/>
      <c r="C31" s="84" t="s">
        <v>47</v>
      </c>
      <c r="D31" s="85"/>
      <c r="E31" s="85" t="s">
        <v>43</v>
      </c>
      <c r="F31" s="85"/>
      <c r="G31" s="85" t="s">
        <v>44</v>
      </c>
      <c r="H31" s="85"/>
      <c r="I31" s="85" t="s">
        <v>48</v>
      </c>
      <c r="J31" s="85"/>
      <c r="K31" s="85" t="s">
        <v>45</v>
      </c>
      <c r="L31" s="85"/>
      <c r="M31" s="85" t="s">
        <v>75</v>
      </c>
      <c r="N31" s="86"/>
    </row>
    <row r="32" spans="2:14" ht="15" customHeight="1" thickBot="1">
      <c r="B32" s="92"/>
      <c r="C32" s="29" t="s">
        <v>6</v>
      </c>
      <c r="D32" s="30" t="s">
        <v>3</v>
      </c>
      <c r="E32" s="30" t="s">
        <v>6</v>
      </c>
      <c r="F32" s="30" t="s">
        <v>3</v>
      </c>
      <c r="G32" s="30" t="s">
        <v>6</v>
      </c>
      <c r="H32" s="30" t="s">
        <v>3</v>
      </c>
      <c r="I32" s="30" t="s">
        <v>6</v>
      </c>
      <c r="J32" s="30" t="s">
        <v>3</v>
      </c>
      <c r="K32" s="30" t="s">
        <v>6</v>
      </c>
      <c r="L32" s="30" t="s">
        <v>3</v>
      </c>
      <c r="M32" s="30" t="s">
        <v>6</v>
      </c>
      <c r="N32" s="31" t="s">
        <v>3</v>
      </c>
    </row>
    <row r="33" spans="2:14" ht="15" customHeight="1" thickTop="1">
      <c r="B33" s="12" t="s">
        <v>5</v>
      </c>
      <c r="C33" s="13">
        <v>12</v>
      </c>
      <c r="D33" s="14">
        <f>C33/SUM($C$33:$C$139)</f>
        <v>0.16438356164383561</v>
      </c>
      <c r="E33" s="15">
        <v>0</v>
      </c>
      <c r="F33" s="14">
        <f>E33/SUM($E$33:$E$139)</f>
        <v>0</v>
      </c>
      <c r="G33" s="15">
        <v>4</v>
      </c>
      <c r="H33" s="14">
        <f>G33/SUM($G$33:$G$139)</f>
        <v>0.22222222222222221</v>
      </c>
      <c r="I33" s="15">
        <v>0</v>
      </c>
      <c r="J33" s="14">
        <f>I33/SUM($I$33:$I$139)</f>
        <v>0</v>
      </c>
      <c r="K33" s="15">
        <v>5</v>
      </c>
      <c r="L33" s="14">
        <f>K33/SUM($K$33:$K$139)</f>
        <v>0.1111111111111111</v>
      </c>
      <c r="M33" s="45">
        <v>21</v>
      </c>
      <c r="N33" s="48">
        <f t="shared" ref="N33:N96" si="2">M33/$G$17</f>
        <v>0.125</v>
      </c>
    </row>
    <row r="34" spans="2:14" ht="15" customHeight="1">
      <c r="B34" s="16" t="s">
        <v>77</v>
      </c>
      <c r="C34" s="17">
        <v>1</v>
      </c>
      <c r="D34" s="18">
        <f t="shared" ref="D34:D97" si="3">C34/SUM($C$33:$C$139)</f>
        <v>1.3698630136986301E-2</v>
      </c>
      <c r="E34" s="19">
        <v>0</v>
      </c>
      <c r="F34" s="18">
        <f t="shared" ref="F34:F97" si="4">E34/SUM($E$33:$E$139)</f>
        <v>0</v>
      </c>
      <c r="G34" s="19">
        <v>0</v>
      </c>
      <c r="H34" s="18">
        <f t="shared" ref="H34:H97" si="5">G34/SUM($G$33:$G$139)</f>
        <v>0</v>
      </c>
      <c r="I34" s="19">
        <v>0</v>
      </c>
      <c r="J34" s="18">
        <f t="shared" ref="J34:J97" si="6">I34/SUM($I$33:$I$139)</f>
        <v>0</v>
      </c>
      <c r="K34" s="19">
        <v>1</v>
      </c>
      <c r="L34" s="18">
        <f t="shared" ref="L34:L97" si="7">K34/SUM($K$33:$K$139)</f>
        <v>2.2222222222222223E-2</v>
      </c>
      <c r="M34" s="47">
        <v>2</v>
      </c>
      <c r="N34" s="48">
        <f t="shared" si="2"/>
        <v>1.1904761904761904E-2</v>
      </c>
    </row>
    <row r="35" spans="2:14" ht="15" customHeight="1">
      <c r="B35" s="16" t="s">
        <v>78</v>
      </c>
      <c r="C35" s="17">
        <v>0</v>
      </c>
      <c r="D35" s="18">
        <f t="shared" si="3"/>
        <v>0</v>
      </c>
      <c r="E35" s="19">
        <v>1</v>
      </c>
      <c r="F35" s="18">
        <f t="shared" si="4"/>
        <v>0.1</v>
      </c>
      <c r="G35" s="19">
        <v>0</v>
      </c>
      <c r="H35" s="18">
        <f t="shared" si="5"/>
        <v>0</v>
      </c>
      <c r="I35" s="19">
        <v>0</v>
      </c>
      <c r="J35" s="18">
        <f t="shared" si="6"/>
        <v>0</v>
      </c>
      <c r="K35" s="19">
        <v>0</v>
      </c>
      <c r="L35" s="18">
        <f t="shared" si="7"/>
        <v>0</v>
      </c>
      <c r="M35" s="47">
        <v>1</v>
      </c>
      <c r="N35" s="48">
        <f t="shared" si="2"/>
        <v>5.9523809523809521E-3</v>
      </c>
    </row>
    <row r="36" spans="2:14" ht="15" customHeight="1">
      <c r="B36" s="16" t="s">
        <v>79</v>
      </c>
      <c r="C36" s="17">
        <v>1</v>
      </c>
      <c r="D36" s="18">
        <f t="shared" si="3"/>
        <v>1.3698630136986301E-2</v>
      </c>
      <c r="E36" s="19">
        <v>0</v>
      </c>
      <c r="F36" s="18">
        <f t="shared" si="4"/>
        <v>0</v>
      </c>
      <c r="G36" s="19">
        <v>0</v>
      </c>
      <c r="H36" s="18">
        <f t="shared" si="5"/>
        <v>0</v>
      </c>
      <c r="I36" s="19">
        <v>0</v>
      </c>
      <c r="J36" s="18">
        <f t="shared" si="6"/>
        <v>0</v>
      </c>
      <c r="K36" s="19">
        <v>0</v>
      </c>
      <c r="L36" s="18">
        <f t="shared" si="7"/>
        <v>0</v>
      </c>
      <c r="M36" s="47">
        <v>1</v>
      </c>
      <c r="N36" s="48">
        <f t="shared" si="2"/>
        <v>5.9523809523809521E-3</v>
      </c>
    </row>
    <row r="37" spans="2:14" ht="15" customHeight="1">
      <c r="B37" s="16" t="s">
        <v>80</v>
      </c>
      <c r="C37" s="17">
        <v>1</v>
      </c>
      <c r="D37" s="18">
        <f t="shared" si="3"/>
        <v>1.3698630136986301E-2</v>
      </c>
      <c r="E37" s="19">
        <v>0</v>
      </c>
      <c r="F37" s="18">
        <f t="shared" si="4"/>
        <v>0</v>
      </c>
      <c r="G37" s="19">
        <v>0</v>
      </c>
      <c r="H37" s="18">
        <f t="shared" si="5"/>
        <v>0</v>
      </c>
      <c r="I37" s="19">
        <v>0</v>
      </c>
      <c r="J37" s="18">
        <f t="shared" si="6"/>
        <v>0</v>
      </c>
      <c r="K37" s="19">
        <v>0</v>
      </c>
      <c r="L37" s="18">
        <f t="shared" si="7"/>
        <v>0</v>
      </c>
      <c r="M37" s="47">
        <v>1</v>
      </c>
      <c r="N37" s="48">
        <f t="shared" si="2"/>
        <v>5.9523809523809521E-3</v>
      </c>
    </row>
    <row r="38" spans="2:14" ht="15" customHeight="1">
      <c r="B38" s="16" t="s">
        <v>81</v>
      </c>
      <c r="C38" s="17">
        <v>1</v>
      </c>
      <c r="D38" s="18">
        <f t="shared" si="3"/>
        <v>1.3698630136986301E-2</v>
      </c>
      <c r="E38" s="19">
        <v>0</v>
      </c>
      <c r="F38" s="18">
        <f t="shared" si="4"/>
        <v>0</v>
      </c>
      <c r="G38" s="19">
        <v>0</v>
      </c>
      <c r="H38" s="18">
        <f t="shared" si="5"/>
        <v>0</v>
      </c>
      <c r="I38" s="19">
        <v>0</v>
      </c>
      <c r="J38" s="18">
        <f t="shared" si="6"/>
        <v>0</v>
      </c>
      <c r="K38" s="19">
        <v>0</v>
      </c>
      <c r="L38" s="18">
        <f t="shared" si="7"/>
        <v>0</v>
      </c>
      <c r="M38" s="47">
        <v>1</v>
      </c>
      <c r="N38" s="48">
        <f t="shared" si="2"/>
        <v>5.9523809523809521E-3</v>
      </c>
    </row>
    <row r="39" spans="2:14" ht="15" customHeight="1">
      <c r="B39" s="16" t="s">
        <v>82</v>
      </c>
      <c r="C39" s="17">
        <v>0</v>
      </c>
      <c r="D39" s="18">
        <f t="shared" si="3"/>
        <v>0</v>
      </c>
      <c r="E39" s="19">
        <v>0</v>
      </c>
      <c r="F39" s="18">
        <f t="shared" si="4"/>
        <v>0</v>
      </c>
      <c r="G39" s="19">
        <v>0</v>
      </c>
      <c r="H39" s="18">
        <f t="shared" si="5"/>
        <v>0</v>
      </c>
      <c r="I39" s="19">
        <v>1</v>
      </c>
      <c r="J39" s="18">
        <f t="shared" si="6"/>
        <v>4.5454545454545456E-2</v>
      </c>
      <c r="K39" s="19">
        <v>0</v>
      </c>
      <c r="L39" s="18">
        <f t="shared" si="7"/>
        <v>0</v>
      </c>
      <c r="M39" s="47">
        <v>1</v>
      </c>
      <c r="N39" s="48">
        <f t="shared" si="2"/>
        <v>5.9523809523809521E-3</v>
      </c>
    </row>
    <row r="40" spans="2:14" ht="15" customHeight="1">
      <c r="B40" s="16" t="s">
        <v>83</v>
      </c>
      <c r="C40" s="17">
        <v>1</v>
      </c>
      <c r="D40" s="18">
        <f t="shared" si="3"/>
        <v>1.3698630136986301E-2</v>
      </c>
      <c r="E40" s="19">
        <v>0</v>
      </c>
      <c r="F40" s="18">
        <f t="shared" si="4"/>
        <v>0</v>
      </c>
      <c r="G40" s="19">
        <v>0</v>
      </c>
      <c r="H40" s="18">
        <f t="shared" si="5"/>
        <v>0</v>
      </c>
      <c r="I40" s="19">
        <v>0</v>
      </c>
      <c r="J40" s="18">
        <f t="shared" si="6"/>
        <v>0</v>
      </c>
      <c r="K40" s="19">
        <v>0</v>
      </c>
      <c r="L40" s="18">
        <f t="shared" si="7"/>
        <v>0</v>
      </c>
      <c r="M40" s="47">
        <v>1</v>
      </c>
      <c r="N40" s="48">
        <f t="shared" si="2"/>
        <v>5.9523809523809521E-3</v>
      </c>
    </row>
    <row r="41" spans="2:14" ht="15" customHeight="1">
      <c r="B41" s="16" t="s">
        <v>84</v>
      </c>
      <c r="C41" s="17">
        <v>0</v>
      </c>
      <c r="D41" s="18">
        <f t="shared" si="3"/>
        <v>0</v>
      </c>
      <c r="E41" s="19">
        <v>0</v>
      </c>
      <c r="F41" s="18">
        <f t="shared" si="4"/>
        <v>0</v>
      </c>
      <c r="G41" s="19">
        <v>0</v>
      </c>
      <c r="H41" s="18">
        <f t="shared" si="5"/>
        <v>0</v>
      </c>
      <c r="I41" s="19">
        <v>1</v>
      </c>
      <c r="J41" s="18">
        <f t="shared" si="6"/>
        <v>4.5454545454545456E-2</v>
      </c>
      <c r="K41" s="19">
        <v>0</v>
      </c>
      <c r="L41" s="18">
        <f t="shared" si="7"/>
        <v>0</v>
      </c>
      <c r="M41" s="47">
        <v>1</v>
      </c>
      <c r="N41" s="48">
        <f t="shared" si="2"/>
        <v>5.9523809523809521E-3</v>
      </c>
    </row>
    <row r="42" spans="2:14" ht="15" customHeight="1">
      <c r="B42" s="16" t="s">
        <v>85</v>
      </c>
      <c r="C42" s="17">
        <v>1</v>
      </c>
      <c r="D42" s="18">
        <f t="shared" si="3"/>
        <v>1.3698630136986301E-2</v>
      </c>
      <c r="E42" s="19">
        <v>0</v>
      </c>
      <c r="F42" s="18">
        <f t="shared" si="4"/>
        <v>0</v>
      </c>
      <c r="G42" s="19">
        <v>0</v>
      </c>
      <c r="H42" s="18">
        <f t="shared" si="5"/>
        <v>0</v>
      </c>
      <c r="I42" s="19">
        <v>0</v>
      </c>
      <c r="J42" s="18">
        <f t="shared" si="6"/>
        <v>0</v>
      </c>
      <c r="K42" s="19">
        <v>0</v>
      </c>
      <c r="L42" s="18">
        <f t="shared" si="7"/>
        <v>0</v>
      </c>
      <c r="M42" s="47">
        <v>1</v>
      </c>
      <c r="N42" s="48">
        <f t="shared" si="2"/>
        <v>5.9523809523809521E-3</v>
      </c>
    </row>
    <row r="43" spans="2:14" ht="15" customHeight="1">
      <c r="B43" s="16" t="s">
        <v>86</v>
      </c>
      <c r="C43" s="17">
        <v>1</v>
      </c>
      <c r="D43" s="18">
        <f t="shared" si="3"/>
        <v>1.3698630136986301E-2</v>
      </c>
      <c r="E43" s="19">
        <v>0</v>
      </c>
      <c r="F43" s="18">
        <f t="shared" si="4"/>
        <v>0</v>
      </c>
      <c r="G43" s="19">
        <v>0</v>
      </c>
      <c r="H43" s="18">
        <f t="shared" si="5"/>
        <v>0</v>
      </c>
      <c r="I43" s="19">
        <v>0</v>
      </c>
      <c r="J43" s="18">
        <f t="shared" si="6"/>
        <v>0</v>
      </c>
      <c r="K43" s="19">
        <v>0</v>
      </c>
      <c r="L43" s="18">
        <f t="shared" si="7"/>
        <v>0</v>
      </c>
      <c r="M43" s="47">
        <v>1</v>
      </c>
      <c r="N43" s="48">
        <f t="shared" si="2"/>
        <v>5.9523809523809521E-3</v>
      </c>
    </row>
    <row r="44" spans="2:14" ht="15" customHeight="1">
      <c r="B44" s="16" t="s">
        <v>87</v>
      </c>
      <c r="C44" s="17">
        <v>0</v>
      </c>
      <c r="D44" s="18">
        <f t="shared" si="3"/>
        <v>0</v>
      </c>
      <c r="E44" s="19">
        <v>0</v>
      </c>
      <c r="F44" s="18">
        <f t="shared" si="4"/>
        <v>0</v>
      </c>
      <c r="G44" s="19">
        <v>0</v>
      </c>
      <c r="H44" s="18">
        <f t="shared" si="5"/>
        <v>0</v>
      </c>
      <c r="I44" s="19">
        <v>1</v>
      </c>
      <c r="J44" s="18">
        <f t="shared" si="6"/>
        <v>4.5454545454545456E-2</v>
      </c>
      <c r="K44" s="19">
        <v>0</v>
      </c>
      <c r="L44" s="18">
        <f t="shared" si="7"/>
        <v>0</v>
      </c>
      <c r="M44" s="47">
        <v>1</v>
      </c>
      <c r="N44" s="48">
        <f t="shared" si="2"/>
        <v>5.9523809523809521E-3</v>
      </c>
    </row>
    <row r="45" spans="2:14" ht="15" customHeight="1">
      <c r="B45" s="16" t="s">
        <v>88</v>
      </c>
      <c r="C45" s="17">
        <v>0</v>
      </c>
      <c r="D45" s="18">
        <f t="shared" si="3"/>
        <v>0</v>
      </c>
      <c r="E45" s="19">
        <v>0</v>
      </c>
      <c r="F45" s="18">
        <f t="shared" si="4"/>
        <v>0</v>
      </c>
      <c r="G45" s="19">
        <v>0</v>
      </c>
      <c r="H45" s="18">
        <f t="shared" si="5"/>
        <v>0</v>
      </c>
      <c r="I45" s="19">
        <v>1</v>
      </c>
      <c r="J45" s="18">
        <f t="shared" si="6"/>
        <v>4.5454545454545456E-2</v>
      </c>
      <c r="K45" s="19">
        <v>0</v>
      </c>
      <c r="L45" s="18">
        <f t="shared" si="7"/>
        <v>0</v>
      </c>
      <c r="M45" s="47">
        <v>1</v>
      </c>
      <c r="N45" s="48">
        <f t="shared" si="2"/>
        <v>5.9523809523809521E-3</v>
      </c>
    </row>
    <row r="46" spans="2:14" ht="15" customHeight="1">
      <c r="B46" s="16" t="s">
        <v>89</v>
      </c>
      <c r="C46" s="17">
        <v>0</v>
      </c>
      <c r="D46" s="18">
        <f t="shared" si="3"/>
        <v>0</v>
      </c>
      <c r="E46" s="19">
        <v>0</v>
      </c>
      <c r="F46" s="18">
        <f t="shared" si="4"/>
        <v>0</v>
      </c>
      <c r="G46" s="19">
        <v>2</v>
      </c>
      <c r="H46" s="18">
        <f t="shared" si="5"/>
        <v>0.1111111111111111</v>
      </c>
      <c r="I46" s="19">
        <v>0</v>
      </c>
      <c r="J46" s="18">
        <f t="shared" si="6"/>
        <v>0</v>
      </c>
      <c r="K46" s="19">
        <v>0</v>
      </c>
      <c r="L46" s="18">
        <f t="shared" si="7"/>
        <v>0</v>
      </c>
      <c r="M46" s="47">
        <v>2</v>
      </c>
      <c r="N46" s="48">
        <f t="shared" si="2"/>
        <v>1.1904761904761904E-2</v>
      </c>
    </row>
    <row r="47" spans="2:14" ht="15" customHeight="1">
      <c r="B47" s="16" t="s">
        <v>90</v>
      </c>
      <c r="C47" s="17">
        <v>1</v>
      </c>
      <c r="D47" s="18">
        <f t="shared" si="3"/>
        <v>1.3698630136986301E-2</v>
      </c>
      <c r="E47" s="19">
        <v>0</v>
      </c>
      <c r="F47" s="18">
        <f t="shared" si="4"/>
        <v>0</v>
      </c>
      <c r="G47" s="19">
        <v>0</v>
      </c>
      <c r="H47" s="18">
        <f t="shared" si="5"/>
        <v>0</v>
      </c>
      <c r="I47" s="19">
        <v>0</v>
      </c>
      <c r="J47" s="18">
        <f t="shared" si="6"/>
        <v>0</v>
      </c>
      <c r="K47" s="19">
        <v>0</v>
      </c>
      <c r="L47" s="18">
        <f t="shared" si="7"/>
        <v>0</v>
      </c>
      <c r="M47" s="47">
        <v>1</v>
      </c>
      <c r="N47" s="48">
        <f t="shared" si="2"/>
        <v>5.9523809523809521E-3</v>
      </c>
    </row>
    <row r="48" spans="2:14" ht="15" customHeight="1">
      <c r="B48" s="16" t="s">
        <v>91</v>
      </c>
      <c r="C48" s="17">
        <v>1</v>
      </c>
      <c r="D48" s="18">
        <f t="shared" si="3"/>
        <v>1.3698630136986301E-2</v>
      </c>
      <c r="E48" s="19">
        <v>0</v>
      </c>
      <c r="F48" s="18">
        <f t="shared" si="4"/>
        <v>0</v>
      </c>
      <c r="G48" s="19">
        <v>0</v>
      </c>
      <c r="H48" s="18">
        <f t="shared" si="5"/>
        <v>0</v>
      </c>
      <c r="I48" s="19">
        <v>0</v>
      </c>
      <c r="J48" s="18">
        <f t="shared" si="6"/>
        <v>0</v>
      </c>
      <c r="K48" s="19">
        <v>0</v>
      </c>
      <c r="L48" s="18">
        <f t="shared" si="7"/>
        <v>0</v>
      </c>
      <c r="M48" s="47">
        <v>1</v>
      </c>
      <c r="N48" s="48">
        <f t="shared" si="2"/>
        <v>5.9523809523809521E-3</v>
      </c>
    </row>
    <row r="49" spans="2:14" ht="15" customHeight="1">
      <c r="B49" s="16" t="s">
        <v>92</v>
      </c>
      <c r="C49" s="17">
        <v>0</v>
      </c>
      <c r="D49" s="18">
        <f t="shared" si="3"/>
        <v>0</v>
      </c>
      <c r="E49" s="19">
        <v>0</v>
      </c>
      <c r="F49" s="18">
        <f t="shared" si="4"/>
        <v>0</v>
      </c>
      <c r="G49" s="19">
        <v>0</v>
      </c>
      <c r="H49" s="18">
        <f t="shared" si="5"/>
        <v>0</v>
      </c>
      <c r="I49" s="19">
        <v>0</v>
      </c>
      <c r="J49" s="18">
        <f t="shared" si="6"/>
        <v>0</v>
      </c>
      <c r="K49" s="19">
        <v>2</v>
      </c>
      <c r="L49" s="18">
        <f t="shared" si="7"/>
        <v>4.4444444444444446E-2</v>
      </c>
      <c r="M49" s="47">
        <v>2</v>
      </c>
      <c r="N49" s="48">
        <f t="shared" si="2"/>
        <v>1.1904761904761904E-2</v>
      </c>
    </row>
    <row r="50" spans="2:14" ht="15" customHeight="1">
      <c r="B50" s="16" t="s">
        <v>93</v>
      </c>
      <c r="C50" s="17">
        <v>0</v>
      </c>
      <c r="D50" s="18">
        <f t="shared" si="3"/>
        <v>0</v>
      </c>
      <c r="E50" s="19">
        <v>1</v>
      </c>
      <c r="F50" s="18">
        <f t="shared" si="4"/>
        <v>0.1</v>
      </c>
      <c r="G50" s="19">
        <v>0</v>
      </c>
      <c r="H50" s="18">
        <f t="shared" si="5"/>
        <v>0</v>
      </c>
      <c r="I50" s="19">
        <v>0</v>
      </c>
      <c r="J50" s="18">
        <f t="shared" si="6"/>
        <v>0</v>
      </c>
      <c r="K50" s="19">
        <v>0</v>
      </c>
      <c r="L50" s="18">
        <f t="shared" si="7"/>
        <v>0</v>
      </c>
      <c r="M50" s="47">
        <v>1</v>
      </c>
      <c r="N50" s="48">
        <f t="shared" si="2"/>
        <v>5.9523809523809521E-3</v>
      </c>
    </row>
    <row r="51" spans="2:14" ht="15" customHeight="1">
      <c r="B51" s="16" t="s">
        <v>94</v>
      </c>
      <c r="C51" s="17">
        <v>1</v>
      </c>
      <c r="D51" s="18">
        <f t="shared" si="3"/>
        <v>1.3698630136986301E-2</v>
      </c>
      <c r="E51" s="19">
        <v>0</v>
      </c>
      <c r="F51" s="18">
        <f t="shared" si="4"/>
        <v>0</v>
      </c>
      <c r="G51" s="19">
        <v>0</v>
      </c>
      <c r="H51" s="18">
        <f t="shared" si="5"/>
        <v>0</v>
      </c>
      <c r="I51" s="19">
        <v>0</v>
      </c>
      <c r="J51" s="18">
        <f t="shared" si="6"/>
        <v>0</v>
      </c>
      <c r="K51" s="19">
        <v>0</v>
      </c>
      <c r="L51" s="18">
        <f t="shared" si="7"/>
        <v>0</v>
      </c>
      <c r="M51" s="47">
        <v>1</v>
      </c>
      <c r="N51" s="48">
        <f t="shared" si="2"/>
        <v>5.9523809523809521E-3</v>
      </c>
    </row>
    <row r="52" spans="2:14" ht="15" customHeight="1">
      <c r="B52" s="16" t="s">
        <v>95</v>
      </c>
      <c r="C52" s="17">
        <v>1</v>
      </c>
      <c r="D52" s="18">
        <f t="shared" si="3"/>
        <v>1.3698630136986301E-2</v>
      </c>
      <c r="E52" s="19">
        <v>0</v>
      </c>
      <c r="F52" s="18">
        <f t="shared" si="4"/>
        <v>0</v>
      </c>
      <c r="G52" s="19">
        <v>0</v>
      </c>
      <c r="H52" s="18">
        <f t="shared" si="5"/>
        <v>0</v>
      </c>
      <c r="I52" s="19">
        <v>1</v>
      </c>
      <c r="J52" s="18">
        <f t="shared" si="6"/>
        <v>4.5454545454545456E-2</v>
      </c>
      <c r="K52" s="19">
        <v>0</v>
      </c>
      <c r="L52" s="18">
        <f t="shared" si="7"/>
        <v>0</v>
      </c>
      <c r="M52" s="47">
        <v>2</v>
      </c>
      <c r="N52" s="48">
        <f t="shared" si="2"/>
        <v>1.1904761904761904E-2</v>
      </c>
    </row>
    <row r="53" spans="2:14" ht="15" customHeight="1">
      <c r="B53" s="16" t="s">
        <v>96</v>
      </c>
      <c r="C53" s="17">
        <v>1</v>
      </c>
      <c r="D53" s="18">
        <f t="shared" si="3"/>
        <v>1.3698630136986301E-2</v>
      </c>
      <c r="E53" s="19">
        <v>0</v>
      </c>
      <c r="F53" s="18">
        <f t="shared" si="4"/>
        <v>0</v>
      </c>
      <c r="G53" s="19">
        <v>0</v>
      </c>
      <c r="H53" s="18">
        <f t="shared" si="5"/>
        <v>0</v>
      </c>
      <c r="I53" s="19">
        <v>0</v>
      </c>
      <c r="J53" s="18">
        <f t="shared" si="6"/>
        <v>0</v>
      </c>
      <c r="K53" s="19">
        <v>0</v>
      </c>
      <c r="L53" s="18">
        <f t="shared" si="7"/>
        <v>0</v>
      </c>
      <c r="M53" s="47">
        <v>1</v>
      </c>
      <c r="N53" s="48">
        <f t="shared" si="2"/>
        <v>5.9523809523809521E-3</v>
      </c>
    </row>
    <row r="54" spans="2:14" ht="15" customHeight="1">
      <c r="B54" s="16" t="s">
        <v>97</v>
      </c>
      <c r="C54" s="17">
        <v>3</v>
      </c>
      <c r="D54" s="18">
        <f t="shared" si="3"/>
        <v>4.1095890410958902E-2</v>
      </c>
      <c r="E54" s="19">
        <v>0</v>
      </c>
      <c r="F54" s="18">
        <f t="shared" si="4"/>
        <v>0</v>
      </c>
      <c r="G54" s="19">
        <v>0</v>
      </c>
      <c r="H54" s="18">
        <f t="shared" si="5"/>
        <v>0</v>
      </c>
      <c r="I54" s="19">
        <v>0</v>
      </c>
      <c r="J54" s="18">
        <f t="shared" si="6"/>
        <v>0</v>
      </c>
      <c r="K54" s="19">
        <v>0</v>
      </c>
      <c r="L54" s="18">
        <f t="shared" si="7"/>
        <v>0</v>
      </c>
      <c r="M54" s="47">
        <v>3</v>
      </c>
      <c r="N54" s="48">
        <f t="shared" si="2"/>
        <v>1.7857142857142856E-2</v>
      </c>
    </row>
    <row r="55" spans="2:14" ht="15" customHeight="1">
      <c r="B55" s="16" t="s">
        <v>98</v>
      </c>
      <c r="C55" s="17">
        <v>1</v>
      </c>
      <c r="D55" s="18">
        <f t="shared" si="3"/>
        <v>1.3698630136986301E-2</v>
      </c>
      <c r="E55" s="19">
        <v>0</v>
      </c>
      <c r="F55" s="18">
        <f t="shared" si="4"/>
        <v>0</v>
      </c>
      <c r="G55" s="19">
        <v>0</v>
      </c>
      <c r="H55" s="18">
        <f t="shared" si="5"/>
        <v>0</v>
      </c>
      <c r="I55" s="19">
        <v>0</v>
      </c>
      <c r="J55" s="18">
        <f t="shared" si="6"/>
        <v>0</v>
      </c>
      <c r="K55" s="19">
        <v>0</v>
      </c>
      <c r="L55" s="18">
        <f t="shared" si="7"/>
        <v>0</v>
      </c>
      <c r="M55" s="47">
        <v>1</v>
      </c>
      <c r="N55" s="48">
        <f t="shared" si="2"/>
        <v>5.9523809523809521E-3</v>
      </c>
    </row>
    <row r="56" spans="2:14" ht="15" customHeight="1">
      <c r="B56" s="16" t="s">
        <v>99</v>
      </c>
      <c r="C56" s="17">
        <v>0</v>
      </c>
      <c r="D56" s="18">
        <f t="shared" si="3"/>
        <v>0</v>
      </c>
      <c r="E56" s="19">
        <v>0</v>
      </c>
      <c r="F56" s="18">
        <f t="shared" si="4"/>
        <v>0</v>
      </c>
      <c r="G56" s="19">
        <v>0</v>
      </c>
      <c r="H56" s="18">
        <f t="shared" si="5"/>
        <v>0</v>
      </c>
      <c r="I56" s="19">
        <v>1</v>
      </c>
      <c r="J56" s="18">
        <f t="shared" si="6"/>
        <v>4.5454545454545456E-2</v>
      </c>
      <c r="K56" s="19">
        <v>0</v>
      </c>
      <c r="L56" s="18">
        <f t="shared" si="7"/>
        <v>0</v>
      </c>
      <c r="M56" s="47">
        <v>1</v>
      </c>
      <c r="N56" s="48">
        <f t="shared" si="2"/>
        <v>5.9523809523809521E-3</v>
      </c>
    </row>
    <row r="57" spans="2:14" ht="15" customHeight="1">
      <c r="B57" s="16" t="s">
        <v>100</v>
      </c>
      <c r="C57" s="17">
        <v>0</v>
      </c>
      <c r="D57" s="18">
        <f t="shared" si="3"/>
        <v>0</v>
      </c>
      <c r="E57" s="19">
        <v>0</v>
      </c>
      <c r="F57" s="18">
        <f t="shared" si="4"/>
        <v>0</v>
      </c>
      <c r="G57" s="19">
        <v>0</v>
      </c>
      <c r="H57" s="18">
        <f t="shared" si="5"/>
        <v>0</v>
      </c>
      <c r="I57" s="19">
        <v>0</v>
      </c>
      <c r="J57" s="18">
        <f t="shared" si="6"/>
        <v>0</v>
      </c>
      <c r="K57" s="19">
        <v>1</v>
      </c>
      <c r="L57" s="18">
        <f t="shared" si="7"/>
        <v>2.2222222222222223E-2</v>
      </c>
      <c r="M57" s="47">
        <v>1</v>
      </c>
      <c r="N57" s="48">
        <f t="shared" si="2"/>
        <v>5.9523809523809521E-3</v>
      </c>
    </row>
    <row r="58" spans="2:14" ht="15" customHeight="1">
      <c r="B58" s="16" t="s">
        <v>101</v>
      </c>
      <c r="C58" s="17">
        <v>0</v>
      </c>
      <c r="D58" s="18">
        <f t="shared" si="3"/>
        <v>0</v>
      </c>
      <c r="E58" s="19">
        <v>0</v>
      </c>
      <c r="F58" s="18">
        <f t="shared" si="4"/>
        <v>0</v>
      </c>
      <c r="G58" s="19">
        <v>0</v>
      </c>
      <c r="H58" s="18">
        <f t="shared" si="5"/>
        <v>0</v>
      </c>
      <c r="I58" s="19">
        <v>0</v>
      </c>
      <c r="J58" s="18">
        <f t="shared" si="6"/>
        <v>0</v>
      </c>
      <c r="K58" s="19">
        <v>1</v>
      </c>
      <c r="L58" s="18">
        <f t="shared" si="7"/>
        <v>2.2222222222222223E-2</v>
      </c>
      <c r="M58" s="47">
        <v>1</v>
      </c>
      <c r="N58" s="48">
        <f t="shared" si="2"/>
        <v>5.9523809523809521E-3</v>
      </c>
    </row>
    <row r="59" spans="2:14" ht="15" customHeight="1">
      <c r="B59" s="16" t="s">
        <v>102</v>
      </c>
      <c r="C59" s="17">
        <v>0</v>
      </c>
      <c r="D59" s="18">
        <f t="shared" si="3"/>
        <v>0</v>
      </c>
      <c r="E59" s="19">
        <v>0</v>
      </c>
      <c r="F59" s="18">
        <f t="shared" si="4"/>
        <v>0</v>
      </c>
      <c r="G59" s="19">
        <v>1</v>
      </c>
      <c r="H59" s="18">
        <f t="shared" si="5"/>
        <v>5.5555555555555552E-2</v>
      </c>
      <c r="I59" s="19">
        <v>0</v>
      </c>
      <c r="J59" s="18">
        <f t="shared" si="6"/>
        <v>0</v>
      </c>
      <c r="K59" s="19">
        <v>0</v>
      </c>
      <c r="L59" s="18">
        <f t="shared" si="7"/>
        <v>0</v>
      </c>
      <c r="M59" s="47">
        <v>1</v>
      </c>
      <c r="N59" s="48">
        <f t="shared" si="2"/>
        <v>5.9523809523809521E-3</v>
      </c>
    </row>
    <row r="60" spans="2:14" ht="15" customHeight="1">
      <c r="B60" s="16" t="s">
        <v>103</v>
      </c>
      <c r="C60" s="17">
        <v>0</v>
      </c>
      <c r="D60" s="18">
        <f t="shared" si="3"/>
        <v>0</v>
      </c>
      <c r="E60" s="19">
        <v>0</v>
      </c>
      <c r="F60" s="18">
        <f t="shared" si="4"/>
        <v>0</v>
      </c>
      <c r="G60" s="19">
        <v>0</v>
      </c>
      <c r="H60" s="18">
        <f t="shared" si="5"/>
        <v>0</v>
      </c>
      <c r="I60" s="19">
        <v>0</v>
      </c>
      <c r="J60" s="18">
        <f t="shared" si="6"/>
        <v>0</v>
      </c>
      <c r="K60" s="19">
        <v>2</v>
      </c>
      <c r="L60" s="18">
        <f t="shared" si="7"/>
        <v>4.4444444444444446E-2</v>
      </c>
      <c r="M60" s="47">
        <v>2</v>
      </c>
      <c r="N60" s="48">
        <f t="shared" si="2"/>
        <v>1.1904761904761904E-2</v>
      </c>
    </row>
    <row r="61" spans="2:14" ht="15" customHeight="1">
      <c r="B61" s="16" t="s">
        <v>104</v>
      </c>
      <c r="C61" s="17">
        <v>1</v>
      </c>
      <c r="D61" s="18">
        <f t="shared" si="3"/>
        <v>1.3698630136986301E-2</v>
      </c>
      <c r="E61" s="19">
        <v>0</v>
      </c>
      <c r="F61" s="18">
        <f t="shared" si="4"/>
        <v>0</v>
      </c>
      <c r="G61" s="19">
        <v>0</v>
      </c>
      <c r="H61" s="18">
        <f t="shared" si="5"/>
        <v>0</v>
      </c>
      <c r="I61" s="19">
        <v>0</v>
      </c>
      <c r="J61" s="18">
        <f t="shared" si="6"/>
        <v>0</v>
      </c>
      <c r="K61" s="19">
        <v>0</v>
      </c>
      <c r="L61" s="18">
        <f t="shared" si="7"/>
        <v>0</v>
      </c>
      <c r="M61" s="47">
        <v>1</v>
      </c>
      <c r="N61" s="48">
        <f t="shared" si="2"/>
        <v>5.9523809523809521E-3</v>
      </c>
    </row>
    <row r="62" spans="2:14" ht="15" customHeight="1">
      <c r="B62" s="16" t="s">
        <v>105</v>
      </c>
      <c r="C62" s="17">
        <v>1</v>
      </c>
      <c r="D62" s="18">
        <f t="shared" si="3"/>
        <v>1.3698630136986301E-2</v>
      </c>
      <c r="E62" s="19">
        <v>0</v>
      </c>
      <c r="F62" s="18">
        <f t="shared" si="4"/>
        <v>0</v>
      </c>
      <c r="G62" s="19">
        <v>0</v>
      </c>
      <c r="H62" s="18">
        <f t="shared" si="5"/>
        <v>0</v>
      </c>
      <c r="I62" s="19">
        <v>0</v>
      </c>
      <c r="J62" s="18">
        <f t="shared" si="6"/>
        <v>0</v>
      </c>
      <c r="K62" s="19">
        <v>0</v>
      </c>
      <c r="L62" s="18">
        <f t="shared" si="7"/>
        <v>0</v>
      </c>
      <c r="M62" s="47">
        <v>1</v>
      </c>
      <c r="N62" s="48">
        <f t="shared" si="2"/>
        <v>5.9523809523809521E-3</v>
      </c>
    </row>
    <row r="63" spans="2:14" ht="15" customHeight="1">
      <c r="B63" s="16" t="s">
        <v>106</v>
      </c>
      <c r="C63" s="17">
        <v>1</v>
      </c>
      <c r="D63" s="18">
        <f t="shared" si="3"/>
        <v>1.3698630136986301E-2</v>
      </c>
      <c r="E63" s="19">
        <v>0</v>
      </c>
      <c r="F63" s="18">
        <f t="shared" si="4"/>
        <v>0</v>
      </c>
      <c r="G63" s="19">
        <v>1</v>
      </c>
      <c r="H63" s="18">
        <f t="shared" si="5"/>
        <v>5.5555555555555552E-2</v>
      </c>
      <c r="I63" s="19">
        <v>0</v>
      </c>
      <c r="J63" s="18">
        <f t="shared" si="6"/>
        <v>0</v>
      </c>
      <c r="K63" s="19">
        <v>0</v>
      </c>
      <c r="L63" s="18">
        <f t="shared" si="7"/>
        <v>0</v>
      </c>
      <c r="M63" s="47">
        <v>2</v>
      </c>
      <c r="N63" s="48">
        <f t="shared" si="2"/>
        <v>1.1904761904761904E-2</v>
      </c>
    </row>
    <row r="64" spans="2:14" ht="15" customHeight="1">
      <c r="B64" s="16" t="s">
        <v>107</v>
      </c>
      <c r="C64" s="17">
        <v>1</v>
      </c>
      <c r="D64" s="18">
        <f t="shared" si="3"/>
        <v>1.3698630136986301E-2</v>
      </c>
      <c r="E64" s="19">
        <v>0</v>
      </c>
      <c r="F64" s="18">
        <f t="shared" si="4"/>
        <v>0</v>
      </c>
      <c r="G64" s="19">
        <v>0</v>
      </c>
      <c r="H64" s="18">
        <f t="shared" si="5"/>
        <v>0</v>
      </c>
      <c r="I64" s="19">
        <v>0</v>
      </c>
      <c r="J64" s="18">
        <f t="shared" si="6"/>
        <v>0</v>
      </c>
      <c r="K64" s="19">
        <v>0</v>
      </c>
      <c r="L64" s="18">
        <f t="shared" si="7"/>
        <v>0</v>
      </c>
      <c r="M64" s="47">
        <v>1</v>
      </c>
      <c r="N64" s="48">
        <f t="shared" si="2"/>
        <v>5.9523809523809521E-3</v>
      </c>
    </row>
    <row r="65" spans="2:14" ht="15" customHeight="1">
      <c r="B65" s="16" t="s">
        <v>108</v>
      </c>
      <c r="C65" s="17">
        <v>1</v>
      </c>
      <c r="D65" s="18">
        <f t="shared" si="3"/>
        <v>1.3698630136986301E-2</v>
      </c>
      <c r="E65" s="19">
        <v>0</v>
      </c>
      <c r="F65" s="18">
        <f t="shared" si="4"/>
        <v>0</v>
      </c>
      <c r="G65" s="19">
        <v>0</v>
      </c>
      <c r="H65" s="18">
        <f t="shared" si="5"/>
        <v>0</v>
      </c>
      <c r="I65" s="19">
        <v>0</v>
      </c>
      <c r="J65" s="18">
        <f t="shared" si="6"/>
        <v>0</v>
      </c>
      <c r="K65" s="19">
        <v>0</v>
      </c>
      <c r="L65" s="18">
        <f t="shared" si="7"/>
        <v>0</v>
      </c>
      <c r="M65" s="47">
        <v>1</v>
      </c>
      <c r="N65" s="48">
        <f t="shared" si="2"/>
        <v>5.9523809523809521E-3</v>
      </c>
    </row>
    <row r="66" spans="2:14" ht="15" customHeight="1">
      <c r="B66" s="16" t="s">
        <v>109</v>
      </c>
      <c r="C66" s="17">
        <v>0</v>
      </c>
      <c r="D66" s="18">
        <f t="shared" si="3"/>
        <v>0</v>
      </c>
      <c r="E66" s="19">
        <v>0</v>
      </c>
      <c r="F66" s="18">
        <f t="shared" si="4"/>
        <v>0</v>
      </c>
      <c r="G66" s="19">
        <v>0</v>
      </c>
      <c r="H66" s="18">
        <f t="shared" si="5"/>
        <v>0</v>
      </c>
      <c r="I66" s="19">
        <v>0</v>
      </c>
      <c r="J66" s="18">
        <f t="shared" si="6"/>
        <v>0</v>
      </c>
      <c r="K66" s="19">
        <v>1</v>
      </c>
      <c r="L66" s="18">
        <f t="shared" si="7"/>
        <v>2.2222222222222223E-2</v>
      </c>
      <c r="M66" s="47">
        <v>1</v>
      </c>
      <c r="N66" s="48">
        <f t="shared" si="2"/>
        <v>5.9523809523809521E-3</v>
      </c>
    </row>
    <row r="67" spans="2:14" ht="15" customHeight="1">
      <c r="B67" s="16" t="s">
        <v>110</v>
      </c>
      <c r="C67" s="17">
        <v>2</v>
      </c>
      <c r="D67" s="18">
        <f t="shared" si="3"/>
        <v>2.7397260273972601E-2</v>
      </c>
      <c r="E67" s="19">
        <v>0</v>
      </c>
      <c r="F67" s="18">
        <f t="shared" si="4"/>
        <v>0</v>
      </c>
      <c r="G67" s="19">
        <v>0</v>
      </c>
      <c r="H67" s="18">
        <f t="shared" si="5"/>
        <v>0</v>
      </c>
      <c r="I67" s="19">
        <v>0</v>
      </c>
      <c r="J67" s="18">
        <f t="shared" si="6"/>
        <v>0</v>
      </c>
      <c r="K67" s="19">
        <v>0</v>
      </c>
      <c r="L67" s="18">
        <f t="shared" si="7"/>
        <v>0</v>
      </c>
      <c r="M67" s="47">
        <v>2</v>
      </c>
      <c r="N67" s="48">
        <f t="shared" si="2"/>
        <v>1.1904761904761904E-2</v>
      </c>
    </row>
    <row r="68" spans="2:14" ht="15" customHeight="1">
      <c r="B68" s="16" t="s">
        <v>111</v>
      </c>
      <c r="C68" s="17">
        <v>0</v>
      </c>
      <c r="D68" s="18">
        <f t="shared" si="3"/>
        <v>0</v>
      </c>
      <c r="E68" s="19">
        <v>1</v>
      </c>
      <c r="F68" s="18">
        <f t="shared" si="4"/>
        <v>0.1</v>
      </c>
      <c r="G68" s="19">
        <v>0</v>
      </c>
      <c r="H68" s="18">
        <f t="shared" si="5"/>
        <v>0</v>
      </c>
      <c r="I68" s="19">
        <v>0</v>
      </c>
      <c r="J68" s="18">
        <f t="shared" si="6"/>
        <v>0</v>
      </c>
      <c r="K68" s="19">
        <v>0</v>
      </c>
      <c r="L68" s="18">
        <f t="shared" si="7"/>
        <v>0</v>
      </c>
      <c r="M68" s="47">
        <v>1</v>
      </c>
      <c r="N68" s="48">
        <f t="shared" si="2"/>
        <v>5.9523809523809521E-3</v>
      </c>
    </row>
    <row r="69" spans="2:14" ht="15" customHeight="1">
      <c r="B69" s="16" t="s">
        <v>112</v>
      </c>
      <c r="C69" s="17">
        <v>1</v>
      </c>
      <c r="D69" s="18">
        <f t="shared" si="3"/>
        <v>1.3698630136986301E-2</v>
      </c>
      <c r="E69" s="19">
        <v>0</v>
      </c>
      <c r="F69" s="18">
        <f t="shared" si="4"/>
        <v>0</v>
      </c>
      <c r="G69" s="19">
        <v>0</v>
      </c>
      <c r="H69" s="18">
        <f t="shared" si="5"/>
        <v>0</v>
      </c>
      <c r="I69" s="19">
        <v>0</v>
      </c>
      <c r="J69" s="18">
        <f t="shared" si="6"/>
        <v>0</v>
      </c>
      <c r="K69" s="19">
        <v>0</v>
      </c>
      <c r="L69" s="18">
        <f t="shared" si="7"/>
        <v>0</v>
      </c>
      <c r="M69" s="47">
        <v>1</v>
      </c>
      <c r="N69" s="48">
        <f t="shared" si="2"/>
        <v>5.9523809523809521E-3</v>
      </c>
    </row>
    <row r="70" spans="2:14" ht="15" customHeight="1">
      <c r="B70" s="16" t="s">
        <v>113</v>
      </c>
      <c r="C70" s="17">
        <v>0</v>
      </c>
      <c r="D70" s="18">
        <f t="shared" si="3"/>
        <v>0</v>
      </c>
      <c r="E70" s="19">
        <v>0</v>
      </c>
      <c r="F70" s="18">
        <f t="shared" si="4"/>
        <v>0</v>
      </c>
      <c r="G70" s="19">
        <v>0</v>
      </c>
      <c r="H70" s="18">
        <f t="shared" si="5"/>
        <v>0</v>
      </c>
      <c r="I70" s="19">
        <v>0</v>
      </c>
      <c r="J70" s="18">
        <f t="shared" si="6"/>
        <v>0</v>
      </c>
      <c r="K70" s="19">
        <v>1</v>
      </c>
      <c r="L70" s="18">
        <f t="shared" si="7"/>
        <v>2.2222222222222223E-2</v>
      </c>
      <c r="M70" s="47">
        <v>1</v>
      </c>
      <c r="N70" s="48">
        <f t="shared" si="2"/>
        <v>5.9523809523809521E-3</v>
      </c>
    </row>
    <row r="71" spans="2:14" ht="15" customHeight="1">
      <c r="B71" s="16" t="s">
        <v>114</v>
      </c>
      <c r="C71" s="17">
        <v>0</v>
      </c>
      <c r="D71" s="18">
        <f t="shared" si="3"/>
        <v>0</v>
      </c>
      <c r="E71" s="19">
        <v>0</v>
      </c>
      <c r="F71" s="18">
        <f t="shared" si="4"/>
        <v>0</v>
      </c>
      <c r="G71" s="19">
        <v>0</v>
      </c>
      <c r="H71" s="18">
        <f t="shared" si="5"/>
        <v>0</v>
      </c>
      <c r="I71" s="19">
        <v>1</v>
      </c>
      <c r="J71" s="18">
        <f t="shared" si="6"/>
        <v>4.5454545454545456E-2</v>
      </c>
      <c r="K71" s="19">
        <v>0</v>
      </c>
      <c r="L71" s="18">
        <f t="shared" si="7"/>
        <v>0</v>
      </c>
      <c r="M71" s="47">
        <v>1</v>
      </c>
      <c r="N71" s="48">
        <f t="shared" si="2"/>
        <v>5.9523809523809521E-3</v>
      </c>
    </row>
    <row r="72" spans="2:14" ht="15" customHeight="1">
      <c r="B72" s="16" t="s">
        <v>115</v>
      </c>
      <c r="C72" s="17">
        <v>1</v>
      </c>
      <c r="D72" s="18">
        <f t="shared" si="3"/>
        <v>1.3698630136986301E-2</v>
      </c>
      <c r="E72" s="19">
        <v>0</v>
      </c>
      <c r="F72" s="18">
        <f t="shared" si="4"/>
        <v>0</v>
      </c>
      <c r="G72" s="19">
        <v>0</v>
      </c>
      <c r="H72" s="18">
        <f t="shared" si="5"/>
        <v>0</v>
      </c>
      <c r="I72" s="19">
        <v>0</v>
      </c>
      <c r="J72" s="18">
        <f t="shared" si="6"/>
        <v>0</v>
      </c>
      <c r="K72" s="19">
        <v>0</v>
      </c>
      <c r="L72" s="18">
        <f t="shared" si="7"/>
        <v>0</v>
      </c>
      <c r="M72" s="47">
        <v>1</v>
      </c>
      <c r="N72" s="48">
        <f t="shared" si="2"/>
        <v>5.9523809523809521E-3</v>
      </c>
    </row>
    <row r="73" spans="2:14" ht="15" customHeight="1">
      <c r="B73" s="16" t="s">
        <v>116</v>
      </c>
      <c r="C73" s="17">
        <v>1</v>
      </c>
      <c r="D73" s="18">
        <f t="shared" si="3"/>
        <v>1.3698630136986301E-2</v>
      </c>
      <c r="E73" s="19">
        <v>0</v>
      </c>
      <c r="F73" s="18">
        <f t="shared" si="4"/>
        <v>0</v>
      </c>
      <c r="G73" s="19">
        <v>0</v>
      </c>
      <c r="H73" s="18">
        <f t="shared" si="5"/>
        <v>0</v>
      </c>
      <c r="I73" s="19">
        <v>0</v>
      </c>
      <c r="J73" s="18">
        <f t="shared" si="6"/>
        <v>0</v>
      </c>
      <c r="K73" s="19">
        <v>0</v>
      </c>
      <c r="L73" s="18">
        <f t="shared" si="7"/>
        <v>0</v>
      </c>
      <c r="M73" s="47">
        <v>1</v>
      </c>
      <c r="N73" s="48">
        <f t="shared" si="2"/>
        <v>5.9523809523809521E-3</v>
      </c>
    </row>
    <row r="74" spans="2:14" ht="15" customHeight="1">
      <c r="B74" s="16" t="s">
        <v>117</v>
      </c>
      <c r="C74" s="17">
        <v>1</v>
      </c>
      <c r="D74" s="18">
        <f t="shared" si="3"/>
        <v>1.3698630136986301E-2</v>
      </c>
      <c r="E74" s="19">
        <v>0</v>
      </c>
      <c r="F74" s="18">
        <f t="shared" si="4"/>
        <v>0</v>
      </c>
      <c r="G74" s="19">
        <v>0</v>
      </c>
      <c r="H74" s="18">
        <f t="shared" si="5"/>
        <v>0</v>
      </c>
      <c r="I74" s="19">
        <v>0</v>
      </c>
      <c r="J74" s="18">
        <f t="shared" si="6"/>
        <v>0</v>
      </c>
      <c r="K74" s="19">
        <v>0</v>
      </c>
      <c r="L74" s="18">
        <f t="shared" si="7"/>
        <v>0</v>
      </c>
      <c r="M74" s="47">
        <v>1</v>
      </c>
      <c r="N74" s="48">
        <f t="shared" si="2"/>
        <v>5.9523809523809521E-3</v>
      </c>
    </row>
    <row r="75" spans="2:14" ht="15" customHeight="1">
      <c r="B75" s="16" t="s">
        <v>118</v>
      </c>
      <c r="C75" s="17">
        <v>0</v>
      </c>
      <c r="D75" s="18">
        <f t="shared" si="3"/>
        <v>0</v>
      </c>
      <c r="E75" s="19">
        <v>0</v>
      </c>
      <c r="F75" s="18">
        <f t="shared" si="4"/>
        <v>0</v>
      </c>
      <c r="G75" s="19">
        <v>0</v>
      </c>
      <c r="H75" s="18">
        <f t="shared" si="5"/>
        <v>0</v>
      </c>
      <c r="I75" s="19">
        <v>0</v>
      </c>
      <c r="J75" s="18">
        <f t="shared" si="6"/>
        <v>0</v>
      </c>
      <c r="K75" s="19">
        <v>1</v>
      </c>
      <c r="L75" s="18">
        <f t="shared" si="7"/>
        <v>2.2222222222222223E-2</v>
      </c>
      <c r="M75" s="47">
        <v>1</v>
      </c>
      <c r="N75" s="48">
        <f t="shared" si="2"/>
        <v>5.9523809523809521E-3</v>
      </c>
    </row>
    <row r="76" spans="2:14" ht="15" customHeight="1">
      <c r="B76" s="16" t="s">
        <v>119</v>
      </c>
      <c r="C76" s="17">
        <v>1</v>
      </c>
      <c r="D76" s="18">
        <f t="shared" si="3"/>
        <v>1.3698630136986301E-2</v>
      </c>
      <c r="E76" s="19">
        <v>0</v>
      </c>
      <c r="F76" s="18">
        <f t="shared" si="4"/>
        <v>0</v>
      </c>
      <c r="G76" s="19">
        <v>0</v>
      </c>
      <c r="H76" s="18">
        <f t="shared" si="5"/>
        <v>0</v>
      </c>
      <c r="I76" s="19">
        <v>0</v>
      </c>
      <c r="J76" s="18">
        <f t="shared" si="6"/>
        <v>0</v>
      </c>
      <c r="K76" s="19">
        <v>0</v>
      </c>
      <c r="L76" s="18">
        <f t="shared" si="7"/>
        <v>0</v>
      </c>
      <c r="M76" s="47">
        <v>1</v>
      </c>
      <c r="N76" s="48">
        <f t="shared" si="2"/>
        <v>5.9523809523809521E-3</v>
      </c>
    </row>
    <row r="77" spans="2:14" ht="15" customHeight="1">
      <c r="B77" s="16" t="s">
        <v>120</v>
      </c>
      <c r="C77" s="17">
        <v>0</v>
      </c>
      <c r="D77" s="18">
        <f t="shared" si="3"/>
        <v>0</v>
      </c>
      <c r="E77" s="19">
        <v>1</v>
      </c>
      <c r="F77" s="18">
        <f t="shared" si="4"/>
        <v>0.1</v>
      </c>
      <c r="G77" s="19">
        <v>0</v>
      </c>
      <c r="H77" s="18">
        <f t="shared" si="5"/>
        <v>0</v>
      </c>
      <c r="I77" s="19">
        <v>0</v>
      </c>
      <c r="J77" s="18">
        <f t="shared" si="6"/>
        <v>0</v>
      </c>
      <c r="K77" s="19">
        <v>0</v>
      </c>
      <c r="L77" s="18">
        <f t="shared" si="7"/>
        <v>0</v>
      </c>
      <c r="M77" s="47">
        <v>1</v>
      </c>
      <c r="N77" s="48">
        <f t="shared" si="2"/>
        <v>5.9523809523809521E-3</v>
      </c>
    </row>
    <row r="78" spans="2:14" ht="15" customHeight="1">
      <c r="B78" s="16" t="s">
        <v>121</v>
      </c>
      <c r="C78" s="17">
        <v>0</v>
      </c>
      <c r="D78" s="18">
        <f t="shared" si="3"/>
        <v>0</v>
      </c>
      <c r="E78" s="19">
        <v>0</v>
      </c>
      <c r="F78" s="18">
        <f t="shared" si="4"/>
        <v>0</v>
      </c>
      <c r="G78" s="19">
        <v>0</v>
      </c>
      <c r="H78" s="18">
        <f t="shared" si="5"/>
        <v>0</v>
      </c>
      <c r="I78" s="19">
        <v>0</v>
      </c>
      <c r="J78" s="18">
        <f t="shared" si="6"/>
        <v>0</v>
      </c>
      <c r="K78" s="19">
        <v>1</v>
      </c>
      <c r="L78" s="18">
        <f t="shared" si="7"/>
        <v>2.2222222222222223E-2</v>
      </c>
      <c r="M78" s="47">
        <v>1</v>
      </c>
      <c r="N78" s="48">
        <f t="shared" si="2"/>
        <v>5.9523809523809521E-3</v>
      </c>
    </row>
    <row r="79" spans="2:14" ht="15" customHeight="1">
      <c r="B79" s="16" t="s">
        <v>122</v>
      </c>
      <c r="C79" s="17">
        <v>0</v>
      </c>
      <c r="D79" s="18">
        <f t="shared" si="3"/>
        <v>0</v>
      </c>
      <c r="E79" s="19">
        <v>3</v>
      </c>
      <c r="F79" s="18">
        <f t="shared" si="4"/>
        <v>0.3</v>
      </c>
      <c r="G79" s="19">
        <v>2</v>
      </c>
      <c r="H79" s="18">
        <f t="shared" si="5"/>
        <v>0.1111111111111111</v>
      </c>
      <c r="I79" s="19">
        <v>0</v>
      </c>
      <c r="J79" s="18">
        <f t="shared" si="6"/>
        <v>0</v>
      </c>
      <c r="K79" s="19">
        <v>0</v>
      </c>
      <c r="L79" s="18">
        <f t="shared" si="7"/>
        <v>0</v>
      </c>
      <c r="M79" s="47">
        <v>5</v>
      </c>
      <c r="N79" s="48">
        <f t="shared" si="2"/>
        <v>2.976190476190476E-2</v>
      </c>
    </row>
    <row r="80" spans="2:14" ht="15" customHeight="1">
      <c r="B80" s="16" t="s">
        <v>123</v>
      </c>
      <c r="C80" s="17">
        <v>0</v>
      </c>
      <c r="D80" s="18">
        <f t="shared" si="3"/>
        <v>0</v>
      </c>
      <c r="E80" s="19">
        <v>0</v>
      </c>
      <c r="F80" s="18">
        <f t="shared" si="4"/>
        <v>0</v>
      </c>
      <c r="G80" s="19">
        <v>0</v>
      </c>
      <c r="H80" s="18">
        <f t="shared" si="5"/>
        <v>0</v>
      </c>
      <c r="I80" s="19">
        <v>1</v>
      </c>
      <c r="J80" s="18">
        <f t="shared" si="6"/>
        <v>4.5454545454545456E-2</v>
      </c>
      <c r="K80" s="19">
        <v>1</v>
      </c>
      <c r="L80" s="18">
        <f t="shared" si="7"/>
        <v>2.2222222222222223E-2</v>
      </c>
      <c r="M80" s="47">
        <v>2</v>
      </c>
      <c r="N80" s="48">
        <f t="shared" si="2"/>
        <v>1.1904761904761904E-2</v>
      </c>
    </row>
    <row r="81" spans="2:14" ht="15" customHeight="1">
      <c r="B81" s="16" t="s">
        <v>124</v>
      </c>
      <c r="C81" s="17">
        <v>0</v>
      </c>
      <c r="D81" s="18">
        <f t="shared" si="3"/>
        <v>0</v>
      </c>
      <c r="E81" s="19">
        <v>0</v>
      </c>
      <c r="F81" s="18">
        <f t="shared" si="4"/>
        <v>0</v>
      </c>
      <c r="G81" s="19">
        <v>0</v>
      </c>
      <c r="H81" s="18">
        <f t="shared" si="5"/>
        <v>0</v>
      </c>
      <c r="I81" s="19">
        <v>1</v>
      </c>
      <c r="J81" s="18">
        <f t="shared" si="6"/>
        <v>4.5454545454545456E-2</v>
      </c>
      <c r="K81" s="19">
        <v>0</v>
      </c>
      <c r="L81" s="18">
        <f t="shared" si="7"/>
        <v>0</v>
      </c>
      <c r="M81" s="47">
        <v>1</v>
      </c>
      <c r="N81" s="48">
        <f t="shared" si="2"/>
        <v>5.9523809523809521E-3</v>
      </c>
    </row>
    <row r="82" spans="2:14" ht="15" customHeight="1">
      <c r="B82" s="16" t="s">
        <v>125</v>
      </c>
      <c r="C82" s="17">
        <v>0</v>
      </c>
      <c r="D82" s="18">
        <f t="shared" si="3"/>
        <v>0</v>
      </c>
      <c r="E82" s="19">
        <v>0</v>
      </c>
      <c r="F82" s="18">
        <f t="shared" si="4"/>
        <v>0</v>
      </c>
      <c r="G82" s="19">
        <v>1</v>
      </c>
      <c r="H82" s="18">
        <f t="shared" si="5"/>
        <v>5.5555555555555552E-2</v>
      </c>
      <c r="I82" s="19">
        <v>0</v>
      </c>
      <c r="J82" s="18">
        <f t="shared" si="6"/>
        <v>0</v>
      </c>
      <c r="K82" s="19">
        <v>2</v>
      </c>
      <c r="L82" s="18">
        <f t="shared" si="7"/>
        <v>4.4444444444444446E-2</v>
      </c>
      <c r="M82" s="47">
        <v>3</v>
      </c>
      <c r="N82" s="48">
        <f t="shared" si="2"/>
        <v>1.7857142857142856E-2</v>
      </c>
    </row>
    <row r="83" spans="2:14" ht="15" customHeight="1">
      <c r="B83" s="16" t="s">
        <v>126</v>
      </c>
      <c r="C83" s="17">
        <v>0</v>
      </c>
      <c r="D83" s="18">
        <f t="shared" si="3"/>
        <v>0</v>
      </c>
      <c r="E83" s="19">
        <v>0</v>
      </c>
      <c r="F83" s="18">
        <f t="shared" si="4"/>
        <v>0</v>
      </c>
      <c r="G83" s="19">
        <v>0</v>
      </c>
      <c r="H83" s="18">
        <f t="shared" si="5"/>
        <v>0</v>
      </c>
      <c r="I83" s="19">
        <v>1</v>
      </c>
      <c r="J83" s="18">
        <f t="shared" si="6"/>
        <v>4.5454545454545456E-2</v>
      </c>
      <c r="K83" s="19">
        <v>0</v>
      </c>
      <c r="L83" s="18">
        <f t="shared" si="7"/>
        <v>0</v>
      </c>
      <c r="M83" s="47">
        <v>1</v>
      </c>
      <c r="N83" s="48">
        <f t="shared" si="2"/>
        <v>5.9523809523809521E-3</v>
      </c>
    </row>
    <row r="84" spans="2:14" ht="15" customHeight="1">
      <c r="B84" s="16" t="s">
        <v>127</v>
      </c>
      <c r="C84" s="17">
        <v>0</v>
      </c>
      <c r="D84" s="18">
        <f t="shared" si="3"/>
        <v>0</v>
      </c>
      <c r="E84" s="19">
        <v>0</v>
      </c>
      <c r="F84" s="18">
        <f t="shared" si="4"/>
        <v>0</v>
      </c>
      <c r="G84" s="19">
        <v>0</v>
      </c>
      <c r="H84" s="18">
        <f t="shared" si="5"/>
        <v>0</v>
      </c>
      <c r="I84" s="19">
        <v>1</v>
      </c>
      <c r="J84" s="18">
        <f t="shared" si="6"/>
        <v>4.5454545454545456E-2</v>
      </c>
      <c r="K84" s="19">
        <v>0</v>
      </c>
      <c r="L84" s="18">
        <f t="shared" si="7"/>
        <v>0</v>
      </c>
      <c r="M84" s="47">
        <v>1</v>
      </c>
      <c r="N84" s="48">
        <f t="shared" si="2"/>
        <v>5.9523809523809521E-3</v>
      </c>
    </row>
    <row r="85" spans="2:14" ht="15" customHeight="1">
      <c r="B85" s="16" t="s">
        <v>128</v>
      </c>
      <c r="C85" s="17">
        <v>1</v>
      </c>
      <c r="D85" s="18">
        <f t="shared" si="3"/>
        <v>1.3698630136986301E-2</v>
      </c>
      <c r="E85" s="19">
        <v>0</v>
      </c>
      <c r="F85" s="18">
        <f t="shared" si="4"/>
        <v>0</v>
      </c>
      <c r="G85" s="19">
        <v>0</v>
      </c>
      <c r="H85" s="18">
        <f t="shared" si="5"/>
        <v>0</v>
      </c>
      <c r="I85" s="19">
        <v>0</v>
      </c>
      <c r="J85" s="18">
        <f t="shared" si="6"/>
        <v>0</v>
      </c>
      <c r="K85" s="19">
        <v>1</v>
      </c>
      <c r="L85" s="18">
        <f t="shared" si="7"/>
        <v>2.2222222222222223E-2</v>
      </c>
      <c r="M85" s="47">
        <v>2</v>
      </c>
      <c r="N85" s="48">
        <f t="shared" si="2"/>
        <v>1.1904761904761904E-2</v>
      </c>
    </row>
    <row r="86" spans="2:14" ht="15" customHeight="1">
      <c r="B86" s="16" t="s">
        <v>129</v>
      </c>
      <c r="C86" s="17">
        <v>1</v>
      </c>
      <c r="D86" s="18">
        <f t="shared" si="3"/>
        <v>1.3698630136986301E-2</v>
      </c>
      <c r="E86" s="19">
        <v>0</v>
      </c>
      <c r="F86" s="18">
        <f t="shared" si="4"/>
        <v>0</v>
      </c>
      <c r="G86" s="19">
        <v>0</v>
      </c>
      <c r="H86" s="18">
        <f t="shared" si="5"/>
        <v>0</v>
      </c>
      <c r="I86" s="19">
        <v>0</v>
      </c>
      <c r="J86" s="18">
        <f t="shared" si="6"/>
        <v>0</v>
      </c>
      <c r="K86" s="19">
        <v>0</v>
      </c>
      <c r="L86" s="18">
        <f t="shared" si="7"/>
        <v>0</v>
      </c>
      <c r="M86" s="47">
        <v>1</v>
      </c>
      <c r="N86" s="48">
        <f t="shared" si="2"/>
        <v>5.9523809523809521E-3</v>
      </c>
    </row>
    <row r="87" spans="2:14" ht="15" customHeight="1">
      <c r="B87" s="16" t="s">
        <v>130</v>
      </c>
      <c r="C87" s="17">
        <v>0</v>
      </c>
      <c r="D87" s="18">
        <f t="shared" si="3"/>
        <v>0</v>
      </c>
      <c r="E87" s="19">
        <v>0</v>
      </c>
      <c r="F87" s="18">
        <f t="shared" si="4"/>
        <v>0</v>
      </c>
      <c r="G87" s="19">
        <v>1</v>
      </c>
      <c r="H87" s="18">
        <f t="shared" si="5"/>
        <v>5.5555555555555552E-2</v>
      </c>
      <c r="I87" s="19">
        <v>0</v>
      </c>
      <c r="J87" s="18">
        <f t="shared" si="6"/>
        <v>0</v>
      </c>
      <c r="K87" s="19">
        <v>0</v>
      </c>
      <c r="L87" s="18">
        <f t="shared" si="7"/>
        <v>0</v>
      </c>
      <c r="M87" s="47">
        <v>1</v>
      </c>
      <c r="N87" s="48">
        <f t="shared" si="2"/>
        <v>5.9523809523809521E-3</v>
      </c>
    </row>
    <row r="88" spans="2:14" ht="15" customHeight="1">
      <c r="B88" s="16" t="s">
        <v>131</v>
      </c>
      <c r="C88" s="17">
        <v>0</v>
      </c>
      <c r="D88" s="18">
        <f t="shared" si="3"/>
        <v>0</v>
      </c>
      <c r="E88" s="19">
        <v>0</v>
      </c>
      <c r="F88" s="18">
        <f t="shared" si="4"/>
        <v>0</v>
      </c>
      <c r="G88" s="19">
        <v>0</v>
      </c>
      <c r="H88" s="18">
        <f t="shared" si="5"/>
        <v>0</v>
      </c>
      <c r="I88" s="19">
        <v>1</v>
      </c>
      <c r="J88" s="18">
        <f t="shared" si="6"/>
        <v>4.5454545454545456E-2</v>
      </c>
      <c r="K88" s="19">
        <v>1</v>
      </c>
      <c r="L88" s="18">
        <f t="shared" si="7"/>
        <v>2.2222222222222223E-2</v>
      </c>
      <c r="M88" s="47">
        <v>2</v>
      </c>
      <c r="N88" s="48">
        <f t="shared" si="2"/>
        <v>1.1904761904761904E-2</v>
      </c>
    </row>
    <row r="89" spans="2:14" ht="15" customHeight="1">
      <c r="B89" s="16" t="s">
        <v>132</v>
      </c>
      <c r="C89" s="17">
        <v>1</v>
      </c>
      <c r="D89" s="18">
        <f t="shared" si="3"/>
        <v>1.3698630136986301E-2</v>
      </c>
      <c r="E89" s="19">
        <v>0</v>
      </c>
      <c r="F89" s="18">
        <f t="shared" si="4"/>
        <v>0</v>
      </c>
      <c r="G89" s="19">
        <v>0</v>
      </c>
      <c r="H89" s="18">
        <f t="shared" si="5"/>
        <v>0</v>
      </c>
      <c r="I89" s="19">
        <v>0</v>
      </c>
      <c r="J89" s="18">
        <f t="shared" si="6"/>
        <v>0</v>
      </c>
      <c r="K89" s="19">
        <v>0</v>
      </c>
      <c r="L89" s="18">
        <f t="shared" si="7"/>
        <v>0</v>
      </c>
      <c r="M89" s="47">
        <v>1</v>
      </c>
      <c r="N89" s="48">
        <f t="shared" si="2"/>
        <v>5.9523809523809521E-3</v>
      </c>
    </row>
    <row r="90" spans="2:14" ht="15" customHeight="1">
      <c r="B90" s="16" t="s">
        <v>133</v>
      </c>
      <c r="C90" s="17">
        <v>0</v>
      </c>
      <c r="D90" s="18">
        <f t="shared" si="3"/>
        <v>0</v>
      </c>
      <c r="E90" s="19">
        <v>1</v>
      </c>
      <c r="F90" s="18">
        <f t="shared" si="4"/>
        <v>0.1</v>
      </c>
      <c r="G90" s="19">
        <v>0</v>
      </c>
      <c r="H90" s="18">
        <f t="shared" si="5"/>
        <v>0</v>
      </c>
      <c r="I90" s="19">
        <v>0</v>
      </c>
      <c r="J90" s="18">
        <f t="shared" si="6"/>
        <v>0</v>
      </c>
      <c r="K90" s="19">
        <v>0</v>
      </c>
      <c r="L90" s="18">
        <f t="shared" si="7"/>
        <v>0</v>
      </c>
      <c r="M90" s="47">
        <v>1</v>
      </c>
      <c r="N90" s="48">
        <f t="shared" si="2"/>
        <v>5.9523809523809521E-3</v>
      </c>
    </row>
    <row r="91" spans="2:14" ht="15" customHeight="1">
      <c r="B91" s="16" t="s">
        <v>134</v>
      </c>
      <c r="C91" s="17">
        <v>1</v>
      </c>
      <c r="D91" s="18">
        <f t="shared" si="3"/>
        <v>1.3698630136986301E-2</v>
      </c>
      <c r="E91" s="19">
        <v>0</v>
      </c>
      <c r="F91" s="18">
        <f t="shared" si="4"/>
        <v>0</v>
      </c>
      <c r="G91" s="19">
        <v>1</v>
      </c>
      <c r="H91" s="18">
        <f t="shared" si="5"/>
        <v>5.5555555555555552E-2</v>
      </c>
      <c r="I91" s="19">
        <v>0</v>
      </c>
      <c r="J91" s="18">
        <f t="shared" si="6"/>
        <v>0</v>
      </c>
      <c r="K91" s="19">
        <v>1</v>
      </c>
      <c r="L91" s="18">
        <f t="shared" si="7"/>
        <v>2.2222222222222223E-2</v>
      </c>
      <c r="M91" s="47">
        <v>3</v>
      </c>
      <c r="N91" s="48">
        <f t="shared" si="2"/>
        <v>1.7857142857142856E-2</v>
      </c>
    </row>
    <row r="92" spans="2:14" ht="15" customHeight="1">
      <c r="B92" s="16" t="s">
        <v>135</v>
      </c>
      <c r="C92" s="17">
        <v>1</v>
      </c>
      <c r="D92" s="18">
        <f t="shared" si="3"/>
        <v>1.3698630136986301E-2</v>
      </c>
      <c r="E92" s="19">
        <v>0</v>
      </c>
      <c r="F92" s="18">
        <f t="shared" si="4"/>
        <v>0</v>
      </c>
      <c r="G92" s="19">
        <v>0</v>
      </c>
      <c r="H92" s="18">
        <f t="shared" si="5"/>
        <v>0</v>
      </c>
      <c r="I92" s="19">
        <v>0</v>
      </c>
      <c r="J92" s="18">
        <f t="shared" si="6"/>
        <v>0</v>
      </c>
      <c r="K92" s="19">
        <v>0</v>
      </c>
      <c r="L92" s="18">
        <f t="shared" si="7"/>
        <v>0</v>
      </c>
      <c r="M92" s="47">
        <v>1</v>
      </c>
      <c r="N92" s="48">
        <f t="shared" si="2"/>
        <v>5.9523809523809521E-3</v>
      </c>
    </row>
    <row r="93" spans="2:14" ht="15" customHeight="1">
      <c r="B93" s="16" t="s">
        <v>136</v>
      </c>
      <c r="C93" s="17">
        <v>1</v>
      </c>
      <c r="D93" s="18">
        <f t="shared" si="3"/>
        <v>1.3698630136986301E-2</v>
      </c>
      <c r="E93" s="19">
        <v>0</v>
      </c>
      <c r="F93" s="18">
        <f t="shared" si="4"/>
        <v>0</v>
      </c>
      <c r="G93" s="19">
        <v>0</v>
      </c>
      <c r="H93" s="18">
        <f t="shared" si="5"/>
        <v>0</v>
      </c>
      <c r="I93" s="19">
        <v>0</v>
      </c>
      <c r="J93" s="18">
        <f t="shared" si="6"/>
        <v>0</v>
      </c>
      <c r="K93" s="19">
        <v>0</v>
      </c>
      <c r="L93" s="18">
        <f t="shared" si="7"/>
        <v>0</v>
      </c>
      <c r="M93" s="47">
        <v>1</v>
      </c>
      <c r="N93" s="48">
        <f t="shared" si="2"/>
        <v>5.9523809523809521E-3</v>
      </c>
    </row>
    <row r="94" spans="2:14" ht="15" customHeight="1">
      <c r="B94" s="16" t="s">
        <v>137</v>
      </c>
      <c r="C94" s="17">
        <v>1</v>
      </c>
      <c r="D94" s="18">
        <f t="shared" si="3"/>
        <v>1.3698630136986301E-2</v>
      </c>
      <c r="E94" s="19">
        <v>0</v>
      </c>
      <c r="F94" s="18">
        <f t="shared" si="4"/>
        <v>0</v>
      </c>
      <c r="G94" s="19">
        <v>0</v>
      </c>
      <c r="H94" s="18">
        <f t="shared" si="5"/>
        <v>0</v>
      </c>
      <c r="I94" s="19">
        <v>0</v>
      </c>
      <c r="J94" s="18">
        <f t="shared" si="6"/>
        <v>0</v>
      </c>
      <c r="K94" s="19">
        <v>0</v>
      </c>
      <c r="L94" s="18">
        <f t="shared" si="7"/>
        <v>0</v>
      </c>
      <c r="M94" s="47">
        <v>1</v>
      </c>
      <c r="N94" s="48">
        <f t="shared" si="2"/>
        <v>5.9523809523809521E-3</v>
      </c>
    </row>
    <row r="95" spans="2:14" ht="15" customHeight="1">
      <c r="B95" s="16" t="s">
        <v>138</v>
      </c>
      <c r="C95" s="17">
        <v>1</v>
      </c>
      <c r="D95" s="18">
        <f t="shared" si="3"/>
        <v>1.3698630136986301E-2</v>
      </c>
      <c r="E95" s="19">
        <v>0</v>
      </c>
      <c r="F95" s="18">
        <f t="shared" si="4"/>
        <v>0</v>
      </c>
      <c r="G95" s="19">
        <v>0</v>
      </c>
      <c r="H95" s="18">
        <f t="shared" si="5"/>
        <v>0</v>
      </c>
      <c r="I95" s="19">
        <v>0</v>
      </c>
      <c r="J95" s="18">
        <f t="shared" si="6"/>
        <v>0</v>
      </c>
      <c r="K95" s="19">
        <v>0</v>
      </c>
      <c r="L95" s="18">
        <f t="shared" si="7"/>
        <v>0</v>
      </c>
      <c r="M95" s="47">
        <v>1</v>
      </c>
      <c r="N95" s="48">
        <f t="shared" si="2"/>
        <v>5.9523809523809521E-3</v>
      </c>
    </row>
    <row r="96" spans="2:14" ht="15" customHeight="1">
      <c r="B96" s="16" t="s">
        <v>139</v>
      </c>
      <c r="C96" s="17">
        <v>1</v>
      </c>
      <c r="D96" s="18">
        <f t="shared" si="3"/>
        <v>1.3698630136986301E-2</v>
      </c>
      <c r="E96" s="19">
        <v>0</v>
      </c>
      <c r="F96" s="18">
        <f t="shared" si="4"/>
        <v>0</v>
      </c>
      <c r="G96" s="19">
        <v>0</v>
      </c>
      <c r="H96" s="18">
        <f t="shared" si="5"/>
        <v>0</v>
      </c>
      <c r="I96" s="19">
        <v>0</v>
      </c>
      <c r="J96" s="18">
        <f t="shared" si="6"/>
        <v>0</v>
      </c>
      <c r="K96" s="19">
        <v>0</v>
      </c>
      <c r="L96" s="18">
        <f t="shared" si="7"/>
        <v>0</v>
      </c>
      <c r="M96" s="47">
        <v>1</v>
      </c>
      <c r="N96" s="48">
        <f t="shared" si="2"/>
        <v>5.9523809523809521E-3</v>
      </c>
    </row>
    <row r="97" spans="2:14" ht="15" customHeight="1">
      <c r="B97" s="16" t="s">
        <v>140</v>
      </c>
      <c r="C97" s="17">
        <v>1</v>
      </c>
      <c r="D97" s="18">
        <f t="shared" si="3"/>
        <v>1.3698630136986301E-2</v>
      </c>
      <c r="E97" s="19">
        <v>0</v>
      </c>
      <c r="F97" s="18">
        <f t="shared" si="4"/>
        <v>0</v>
      </c>
      <c r="G97" s="19">
        <v>0</v>
      </c>
      <c r="H97" s="18">
        <f t="shared" si="5"/>
        <v>0</v>
      </c>
      <c r="I97" s="19">
        <v>0</v>
      </c>
      <c r="J97" s="18">
        <f t="shared" si="6"/>
        <v>0</v>
      </c>
      <c r="K97" s="19">
        <v>1</v>
      </c>
      <c r="L97" s="18">
        <f t="shared" si="7"/>
        <v>2.2222222222222223E-2</v>
      </c>
      <c r="M97" s="47">
        <v>2</v>
      </c>
      <c r="N97" s="48">
        <f t="shared" ref="N97:N140" si="8">M97/$G$17</f>
        <v>1.1904761904761904E-2</v>
      </c>
    </row>
    <row r="98" spans="2:14" ht="15" customHeight="1">
      <c r="B98" s="16" t="s">
        <v>141</v>
      </c>
      <c r="C98" s="17">
        <v>1</v>
      </c>
      <c r="D98" s="18">
        <f t="shared" ref="D98:D140" si="9">C98/SUM($C$33:$C$139)</f>
        <v>1.3698630136986301E-2</v>
      </c>
      <c r="E98" s="19">
        <v>0</v>
      </c>
      <c r="F98" s="18">
        <f t="shared" ref="F98:F140" si="10">E98/SUM($E$33:$E$139)</f>
        <v>0</v>
      </c>
      <c r="G98" s="19">
        <v>0</v>
      </c>
      <c r="H98" s="18">
        <f t="shared" ref="H98:H140" si="11">G98/SUM($G$33:$G$139)</f>
        <v>0</v>
      </c>
      <c r="I98" s="19">
        <v>0</v>
      </c>
      <c r="J98" s="18">
        <f t="shared" ref="J98:J140" si="12">I98/SUM($I$33:$I$139)</f>
        <v>0</v>
      </c>
      <c r="K98" s="19">
        <v>0</v>
      </c>
      <c r="L98" s="18">
        <f t="shared" ref="L98:L140" si="13">K98/SUM($K$33:$K$139)</f>
        <v>0</v>
      </c>
      <c r="M98" s="47">
        <v>1</v>
      </c>
      <c r="N98" s="48">
        <f t="shared" si="8"/>
        <v>5.9523809523809521E-3</v>
      </c>
    </row>
    <row r="99" spans="2:14" ht="15" customHeight="1">
      <c r="B99" s="16" t="s">
        <v>142</v>
      </c>
      <c r="C99" s="17">
        <v>0</v>
      </c>
      <c r="D99" s="18">
        <f t="shared" si="9"/>
        <v>0</v>
      </c>
      <c r="E99" s="19">
        <v>0</v>
      </c>
      <c r="F99" s="18">
        <f t="shared" si="10"/>
        <v>0</v>
      </c>
      <c r="G99" s="19">
        <v>0</v>
      </c>
      <c r="H99" s="18">
        <f t="shared" si="11"/>
        <v>0</v>
      </c>
      <c r="I99" s="19">
        <v>0</v>
      </c>
      <c r="J99" s="18">
        <f t="shared" si="12"/>
        <v>0</v>
      </c>
      <c r="K99" s="19">
        <v>1</v>
      </c>
      <c r="L99" s="18">
        <f t="shared" si="13"/>
        <v>2.2222222222222223E-2</v>
      </c>
      <c r="M99" s="47">
        <v>1</v>
      </c>
      <c r="N99" s="48">
        <f t="shared" si="8"/>
        <v>5.9523809523809521E-3</v>
      </c>
    </row>
    <row r="100" spans="2:14" ht="15" customHeight="1">
      <c r="B100" s="16" t="s">
        <v>143</v>
      </c>
      <c r="C100" s="17">
        <v>1</v>
      </c>
      <c r="D100" s="18">
        <f t="shared" si="9"/>
        <v>1.3698630136986301E-2</v>
      </c>
      <c r="E100" s="19">
        <v>0</v>
      </c>
      <c r="F100" s="18">
        <f t="shared" si="10"/>
        <v>0</v>
      </c>
      <c r="G100" s="19">
        <v>0</v>
      </c>
      <c r="H100" s="18">
        <f t="shared" si="11"/>
        <v>0</v>
      </c>
      <c r="I100" s="19">
        <v>0</v>
      </c>
      <c r="J100" s="18">
        <f t="shared" si="12"/>
        <v>0</v>
      </c>
      <c r="K100" s="19">
        <v>0</v>
      </c>
      <c r="L100" s="18">
        <f t="shared" si="13"/>
        <v>0</v>
      </c>
      <c r="M100" s="47">
        <v>1</v>
      </c>
      <c r="N100" s="48">
        <f t="shared" si="8"/>
        <v>5.9523809523809521E-3</v>
      </c>
    </row>
    <row r="101" spans="2:14" ht="15" customHeight="1">
      <c r="B101" s="16" t="s">
        <v>144</v>
      </c>
      <c r="C101" s="17">
        <v>0</v>
      </c>
      <c r="D101" s="18">
        <f t="shared" si="9"/>
        <v>0</v>
      </c>
      <c r="E101" s="19">
        <v>0</v>
      </c>
      <c r="F101" s="18">
        <f t="shared" si="10"/>
        <v>0</v>
      </c>
      <c r="G101" s="19">
        <v>0</v>
      </c>
      <c r="H101" s="18">
        <f t="shared" si="11"/>
        <v>0</v>
      </c>
      <c r="I101" s="19">
        <v>0</v>
      </c>
      <c r="J101" s="18">
        <f t="shared" si="12"/>
        <v>0</v>
      </c>
      <c r="K101" s="19">
        <v>1</v>
      </c>
      <c r="L101" s="18">
        <f t="shared" si="13"/>
        <v>2.2222222222222223E-2</v>
      </c>
      <c r="M101" s="47">
        <v>1</v>
      </c>
      <c r="N101" s="48">
        <f t="shared" si="8"/>
        <v>5.9523809523809521E-3</v>
      </c>
    </row>
    <row r="102" spans="2:14" ht="15" customHeight="1">
      <c r="B102" s="16" t="s">
        <v>145</v>
      </c>
      <c r="C102" s="17">
        <v>1</v>
      </c>
      <c r="D102" s="18">
        <f t="shared" si="9"/>
        <v>1.3698630136986301E-2</v>
      </c>
      <c r="E102" s="19">
        <v>0</v>
      </c>
      <c r="F102" s="18">
        <f t="shared" si="10"/>
        <v>0</v>
      </c>
      <c r="G102" s="19">
        <v>0</v>
      </c>
      <c r="H102" s="18">
        <f t="shared" si="11"/>
        <v>0</v>
      </c>
      <c r="I102" s="19">
        <v>0</v>
      </c>
      <c r="J102" s="18">
        <f t="shared" si="12"/>
        <v>0</v>
      </c>
      <c r="K102" s="19">
        <v>0</v>
      </c>
      <c r="L102" s="18">
        <f t="shared" si="13"/>
        <v>0</v>
      </c>
      <c r="M102" s="47">
        <v>1</v>
      </c>
      <c r="N102" s="48">
        <f t="shared" si="8"/>
        <v>5.9523809523809521E-3</v>
      </c>
    </row>
    <row r="103" spans="2:14" ht="15" customHeight="1">
      <c r="B103" s="16" t="s">
        <v>146</v>
      </c>
      <c r="C103" s="17">
        <v>2</v>
      </c>
      <c r="D103" s="18">
        <f t="shared" si="9"/>
        <v>2.7397260273972601E-2</v>
      </c>
      <c r="E103" s="19">
        <v>0</v>
      </c>
      <c r="F103" s="18">
        <f t="shared" si="10"/>
        <v>0</v>
      </c>
      <c r="G103" s="19">
        <v>0</v>
      </c>
      <c r="H103" s="18">
        <f t="shared" si="11"/>
        <v>0</v>
      </c>
      <c r="I103" s="19">
        <v>0</v>
      </c>
      <c r="J103" s="18">
        <f t="shared" si="12"/>
        <v>0</v>
      </c>
      <c r="K103" s="19">
        <v>0</v>
      </c>
      <c r="L103" s="18">
        <f t="shared" si="13"/>
        <v>0</v>
      </c>
      <c r="M103" s="47">
        <v>2</v>
      </c>
      <c r="N103" s="48">
        <f t="shared" si="8"/>
        <v>1.1904761904761904E-2</v>
      </c>
    </row>
    <row r="104" spans="2:14" ht="15" customHeight="1">
      <c r="B104" s="16" t="s">
        <v>147</v>
      </c>
      <c r="C104" s="17">
        <v>1</v>
      </c>
      <c r="D104" s="18">
        <f t="shared" si="9"/>
        <v>1.3698630136986301E-2</v>
      </c>
      <c r="E104" s="19">
        <v>0</v>
      </c>
      <c r="F104" s="18">
        <f t="shared" si="10"/>
        <v>0</v>
      </c>
      <c r="G104" s="19">
        <v>0</v>
      </c>
      <c r="H104" s="18">
        <f t="shared" si="11"/>
        <v>0</v>
      </c>
      <c r="I104" s="19">
        <v>0</v>
      </c>
      <c r="J104" s="18">
        <f t="shared" si="12"/>
        <v>0</v>
      </c>
      <c r="K104" s="19">
        <v>0</v>
      </c>
      <c r="L104" s="18">
        <f t="shared" si="13"/>
        <v>0</v>
      </c>
      <c r="M104" s="47">
        <v>1</v>
      </c>
      <c r="N104" s="48">
        <f t="shared" si="8"/>
        <v>5.9523809523809521E-3</v>
      </c>
    </row>
    <row r="105" spans="2:14" ht="15" customHeight="1">
      <c r="B105" s="16" t="s">
        <v>148</v>
      </c>
      <c r="C105" s="17">
        <v>1</v>
      </c>
      <c r="D105" s="18">
        <f t="shared" si="9"/>
        <v>1.3698630136986301E-2</v>
      </c>
      <c r="E105" s="19">
        <v>0</v>
      </c>
      <c r="F105" s="18">
        <f t="shared" si="10"/>
        <v>0</v>
      </c>
      <c r="G105" s="19">
        <v>0</v>
      </c>
      <c r="H105" s="18">
        <f t="shared" si="11"/>
        <v>0</v>
      </c>
      <c r="I105" s="19">
        <v>0</v>
      </c>
      <c r="J105" s="18">
        <f t="shared" si="12"/>
        <v>0</v>
      </c>
      <c r="K105" s="19">
        <v>0</v>
      </c>
      <c r="L105" s="18">
        <f t="shared" si="13"/>
        <v>0</v>
      </c>
      <c r="M105" s="47">
        <v>1</v>
      </c>
      <c r="N105" s="48">
        <f t="shared" si="8"/>
        <v>5.9523809523809521E-3</v>
      </c>
    </row>
    <row r="106" spans="2:14" ht="15" customHeight="1">
      <c r="B106" s="16" t="s">
        <v>149</v>
      </c>
      <c r="C106" s="17">
        <v>1</v>
      </c>
      <c r="D106" s="18">
        <f t="shared" si="9"/>
        <v>1.3698630136986301E-2</v>
      </c>
      <c r="E106" s="19">
        <v>0</v>
      </c>
      <c r="F106" s="18">
        <f t="shared" si="10"/>
        <v>0</v>
      </c>
      <c r="G106" s="19">
        <v>0</v>
      </c>
      <c r="H106" s="18">
        <f t="shared" si="11"/>
        <v>0</v>
      </c>
      <c r="I106" s="19">
        <v>0</v>
      </c>
      <c r="J106" s="18">
        <f t="shared" si="12"/>
        <v>0</v>
      </c>
      <c r="K106" s="19">
        <v>0</v>
      </c>
      <c r="L106" s="18">
        <f t="shared" si="13"/>
        <v>0</v>
      </c>
      <c r="M106" s="47">
        <v>1</v>
      </c>
      <c r="N106" s="48">
        <f t="shared" si="8"/>
        <v>5.9523809523809521E-3</v>
      </c>
    </row>
    <row r="107" spans="2:14" ht="15" customHeight="1">
      <c r="B107" s="16" t="s">
        <v>150</v>
      </c>
      <c r="C107" s="17">
        <v>2</v>
      </c>
      <c r="D107" s="18">
        <f t="shared" si="9"/>
        <v>2.7397260273972601E-2</v>
      </c>
      <c r="E107" s="19">
        <v>0</v>
      </c>
      <c r="F107" s="18">
        <f t="shared" si="10"/>
        <v>0</v>
      </c>
      <c r="G107" s="19">
        <v>0</v>
      </c>
      <c r="H107" s="18">
        <f t="shared" si="11"/>
        <v>0</v>
      </c>
      <c r="I107" s="19">
        <v>0</v>
      </c>
      <c r="J107" s="18">
        <f t="shared" si="12"/>
        <v>0</v>
      </c>
      <c r="K107" s="19">
        <v>0</v>
      </c>
      <c r="L107" s="18">
        <f t="shared" si="13"/>
        <v>0</v>
      </c>
      <c r="M107" s="47">
        <v>2</v>
      </c>
      <c r="N107" s="48">
        <f t="shared" si="8"/>
        <v>1.1904761904761904E-2</v>
      </c>
    </row>
    <row r="108" spans="2:14" ht="15" customHeight="1">
      <c r="B108" s="16" t="s">
        <v>151</v>
      </c>
      <c r="C108" s="17">
        <v>0</v>
      </c>
      <c r="D108" s="18">
        <f t="shared" si="9"/>
        <v>0</v>
      </c>
      <c r="E108" s="19">
        <v>0</v>
      </c>
      <c r="F108" s="18">
        <f t="shared" si="10"/>
        <v>0</v>
      </c>
      <c r="G108" s="19">
        <v>0</v>
      </c>
      <c r="H108" s="18">
        <f t="shared" si="11"/>
        <v>0</v>
      </c>
      <c r="I108" s="19">
        <v>0</v>
      </c>
      <c r="J108" s="18">
        <f t="shared" si="12"/>
        <v>0</v>
      </c>
      <c r="K108" s="19">
        <v>1</v>
      </c>
      <c r="L108" s="18">
        <f t="shared" si="13"/>
        <v>2.2222222222222223E-2</v>
      </c>
      <c r="M108" s="47">
        <v>1</v>
      </c>
      <c r="N108" s="48">
        <f t="shared" si="8"/>
        <v>5.9523809523809521E-3</v>
      </c>
    </row>
    <row r="109" spans="2:14" ht="15" customHeight="1">
      <c r="B109" s="16" t="s">
        <v>152</v>
      </c>
      <c r="C109" s="17">
        <v>1</v>
      </c>
      <c r="D109" s="18">
        <f t="shared" si="9"/>
        <v>1.3698630136986301E-2</v>
      </c>
      <c r="E109" s="19">
        <v>0</v>
      </c>
      <c r="F109" s="18">
        <f t="shared" si="10"/>
        <v>0</v>
      </c>
      <c r="G109" s="19">
        <v>0</v>
      </c>
      <c r="H109" s="18">
        <f t="shared" si="11"/>
        <v>0</v>
      </c>
      <c r="I109" s="19">
        <v>0</v>
      </c>
      <c r="J109" s="18">
        <f t="shared" si="12"/>
        <v>0</v>
      </c>
      <c r="K109" s="19">
        <v>1</v>
      </c>
      <c r="L109" s="18">
        <f t="shared" si="13"/>
        <v>2.2222222222222223E-2</v>
      </c>
      <c r="M109" s="47">
        <v>2</v>
      </c>
      <c r="N109" s="48">
        <f t="shared" si="8"/>
        <v>1.1904761904761904E-2</v>
      </c>
    </row>
    <row r="110" spans="2:14" ht="15" customHeight="1">
      <c r="B110" s="16" t="s">
        <v>153</v>
      </c>
      <c r="C110" s="17">
        <v>1</v>
      </c>
      <c r="D110" s="18">
        <f t="shared" si="9"/>
        <v>1.3698630136986301E-2</v>
      </c>
      <c r="E110" s="19">
        <v>0</v>
      </c>
      <c r="F110" s="18">
        <f t="shared" si="10"/>
        <v>0</v>
      </c>
      <c r="G110" s="19">
        <v>0</v>
      </c>
      <c r="H110" s="18">
        <f t="shared" si="11"/>
        <v>0</v>
      </c>
      <c r="I110" s="19">
        <v>0</v>
      </c>
      <c r="J110" s="18">
        <f t="shared" si="12"/>
        <v>0</v>
      </c>
      <c r="K110" s="19">
        <v>0</v>
      </c>
      <c r="L110" s="18">
        <f t="shared" si="13"/>
        <v>0</v>
      </c>
      <c r="M110" s="47">
        <v>1</v>
      </c>
      <c r="N110" s="48">
        <f t="shared" si="8"/>
        <v>5.9523809523809521E-3</v>
      </c>
    </row>
    <row r="111" spans="2:14" ht="15" customHeight="1">
      <c r="B111" s="16" t="s">
        <v>154</v>
      </c>
      <c r="C111" s="17">
        <v>0</v>
      </c>
      <c r="D111" s="18">
        <f t="shared" si="9"/>
        <v>0</v>
      </c>
      <c r="E111" s="19">
        <v>0</v>
      </c>
      <c r="F111" s="18">
        <f t="shared" si="10"/>
        <v>0</v>
      </c>
      <c r="G111" s="19">
        <v>0</v>
      </c>
      <c r="H111" s="18">
        <f t="shared" si="11"/>
        <v>0</v>
      </c>
      <c r="I111" s="19">
        <v>1</v>
      </c>
      <c r="J111" s="18">
        <f t="shared" si="12"/>
        <v>4.5454545454545456E-2</v>
      </c>
      <c r="K111" s="19">
        <v>0</v>
      </c>
      <c r="L111" s="18">
        <f t="shared" si="13"/>
        <v>0</v>
      </c>
      <c r="M111" s="47">
        <v>1</v>
      </c>
      <c r="N111" s="48">
        <f t="shared" si="8"/>
        <v>5.9523809523809521E-3</v>
      </c>
    </row>
    <row r="112" spans="2:14" ht="15" customHeight="1">
      <c r="B112" s="16" t="s">
        <v>155</v>
      </c>
      <c r="C112" s="17">
        <v>0</v>
      </c>
      <c r="D112" s="18">
        <f t="shared" si="9"/>
        <v>0</v>
      </c>
      <c r="E112" s="19">
        <v>0</v>
      </c>
      <c r="F112" s="18">
        <f t="shared" si="10"/>
        <v>0</v>
      </c>
      <c r="G112" s="19">
        <v>0</v>
      </c>
      <c r="H112" s="18">
        <f t="shared" si="11"/>
        <v>0</v>
      </c>
      <c r="I112" s="19">
        <v>1</v>
      </c>
      <c r="J112" s="18">
        <f t="shared" si="12"/>
        <v>4.5454545454545456E-2</v>
      </c>
      <c r="K112" s="19">
        <v>0</v>
      </c>
      <c r="L112" s="18">
        <f t="shared" si="13"/>
        <v>0</v>
      </c>
      <c r="M112" s="47">
        <v>1</v>
      </c>
      <c r="N112" s="48">
        <f t="shared" si="8"/>
        <v>5.9523809523809521E-3</v>
      </c>
    </row>
    <row r="113" spans="2:14" ht="15" customHeight="1">
      <c r="B113" s="16" t="s">
        <v>156</v>
      </c>
      <c r="C113" s="17">
        <v>0</v>
      </c>
      <c r="D113" s="18">
        <f t="shared" si="9"/>
        <v>0</v>
      </c>
      <c r="E113" s="19">
        <v>0</v>
      </c>
      <c r="F113" s="18">
        <f t="shared" si="10"/>
        <v>0</v>
      </c>
      <c r="G113" s="19">
        <v>0</v>
      </c>
      <c r="H113" s="18">
        <f t="shared" si="11"/>
        <v>0</v>
      </c>
      <c r="I113" s="19">
        <v>0</v>
      </c>
      <c r="J113" s="18">
        <f t="shared" si="12"/>
        <v>0</v>
      </c>
      <c r="K113" s="19">
        <v>1</v>
      </c>
      <c r="L113" s="18">
        <f t="shared" si="13"/>
        <v>2.2222222222222223E-2</v>
      </c>
      <c r="M113" s="47">
        <v>1</v>
      </c>
      <c r="N113" s="48">
        <f t="shared" si="8"/>
        <v>5.9523809523809521E-3</v>
      </c>
    </row>
    <row r="114" spans="2:14" ht="15" customHeight="1">
      <c r="B114" s="16" t="s">
        <v>157</v>
      </c>
      <c r="C114" s="17">
        <v>0</v>
      </c>
      <c r="D114" s="18">
        <f t="shared" si="9"/>
        <v>0</v>
      </c>
      <c r="E114" s="19">
        <v>0</v>
      </c>
      <c r="F114" s="18">
        <f t="shared" si="10"/>
        <v>0</v>
      </c>
      <c r="G114" s="19">
        <v>0</v>
      </c>
      <c r="H114" s="18">
        <f t="shared" si="11"/>
        <v>0</v>
      </c>
      <c r="I114" s="19">
        <v>2</v>
      </c>
      <c r="J114" s="18">
        <f t="shared" si="12"/>
        <v>9.0909090909090912E-2</v>
      </c>
      <c r="K114" s="19">
        <v>1</v>
      </c>
      <c r="L114" s="18">
        <f t="shared" si="13"/>
        <v>2.2222222222222223E-2</v>
      </c>
      <c r="M114" s="47">
        <v>3</v>
      </c>
      <c r="N114" s="48">
        <f t="shared" si="8"/>
        <v>1.7857142857142856E-2</v>
      </c>
    </row>
    <row r="115" spans="2:14" ht="15" customHeight="1">
      <c r="B115" s="16" t="s">
        <v>158</v>
      </c>
      <c r="C115" s="17">
        <v>1</v>
      </c>
      <c r="D115" s="18">
        <f t="shared" si="9"/>
        <v>1.3698630136986301E-2</v>
      </c>
      <c r="E115" s="19">
        <v>0</v>
      </c>
      <c r="F115" s="18">
        <f t="shared" si="10"/>
        <v>0</v>
      </c>
      <c r="G115" s="19">
        <v>0</v>
      </c>
      <c r="H115" s="18">
        <f t="shared" si="11"/>
        <v>0</v>
      </c>
      <c r="I115" s="19">
        <v>1</v>
      </c>
      <c r="J115" s="18">
        <f t="shared" si="12"/>
        <v>4.5454545454545456E-2</v>
      </c>
      <c r="K115" s="19">
        <v>0</v>
      </c>
      <c r="L115" s="18">
        <f t="shared" si="13"/>
        <v>0</v>
      </c>
      <c r="M115" s="47">
        <v>2</v>
      </c>
      <c r="N115" s="48">
        <f t="shared" si="8"/>
        <v>1.1904761904761904E-2</v>
      </c>
    </row>
    <row r="116" spans="2:14" ht="15" customHeight="1">
      <c r="B116" s="16" t="s">
        <v>159</v>
      </c>
      <c r="C116" s="17">
        <v>0</v>
      </c>
      <c r="D116" s="18">
        <f t="shared" si="9"/>
        <v>0</v>
      </c>
      <c r="E116" s="19">
        <v>0</v>
      </c>
      <c r="F116" s="18">
        <f t="shared" si="10"/>
        <v>0</v>
      </c>
      <c r="G116" s="19">
        <v>0</v>
      </c>
      <c r="H116" s="18">
        <f t="shared" si="11"/>
        <v>0</v>
      </c>
      <c r="I116" s="19">
        <v>0</v>
      </c>
      <c r="J116" s="18">
        <f t="shared" si="12"/>
        <v>0</v>
      </c>
      <c r="K116" s="19">
        <v>1</v>
      </c>
      <c r="L116" s="18">
        <f t="shared" si="13"/>
        <v>2.2222222222222223E-2</v>
      </c>
      <c r="M116" s="47">
        <v>1</v>
      </c>
      <c r="N116" s="48">
        <f t="shared" si="8"/>
        <v>5.9523809523809521E-3</v>
      </c>
    </row>
    <row r="117" spans="2:14" ht="15" customHeight="1">
      <c r="B117" s="16" t="s">
        <v>160</v>
      </c>
      <c r="C117" s="17">
        <v>1</v>
      </c>
      <c r="D117" s="18">
        <f t="shared" si="9"/>
        <v>1.3698630136986301E-2</v>
      </c>
      <c r="E117" s="19">
        <v>0</v>
      </c>
      <c r="F117" s="18">
        <f t="shared" si="10"/>
        <v>0</v>
      </c>
      <c r="G117" s="19">
        <v>0</v>
      </c>
      <c r="H117" s="18">
        <f t="shared" si="11"/>
        <v>0</v>
      </c>
      <c r="I117" s="19">
        <v>0</v>
      </c>
      <c r="J117" s="18">
        <f t="shared" si="12"/>
        <v>0</v>
      </c>
      <c r="K117" s="19">
        <v>0</v>
      </c>
      <c r="L117" s="18">
        <f t="shared" si="13"/>
        <v>0</v>
      </c>
      <c r="M117" s="47">
        <v>1</v>
      </c>
      <c r="N117" s="48">
        <f t="shared" si="8"/>
        <v>5.9523809523809521E-3</v>
      </c>
    </row>
    <row r="118" spans="2:14" ht="15" customHeight="1">
      <c r="B118" s="16" t="s">
        <v>161</v>
      </c>
      <c r="C118" s="17">
        <v>1</v>
      </c>
      <c r="D118" s="18">
        <f t="shared" si="9"/>
        <v>1.3698630136986301E-2</v>
      </c>
      <c r="E118" s="19">
        <v>0</v>
      </c>
      <c r="F118" s="18">
        <f t="shared" si="10"/>
        <v>0</v>
      </c>
      <c r="G118" s="19">
        <v>0</v>
      </c>
      <c r="H118" s="18">
        <f t="shared" si="11"/>
        <v>0</v>
      </c>
      <c r="I118" s="19">
        <v>0</v>
      </c>
      <c r="J118" s="18">
        <f t="shared" si="12"/>
        <v>0</v>
      </c>
      <c r="K118" s="19">
        <v>0</v>
      </c>
      <c r="L118" s="18">
        <f t="shared" si="13"/>
        <v>0</v>
      </c>
      <c r="M118" s="47">
        <v>1</v>
      </c>
      <c r="N118" s="48">
        <f t="shared" si="8"/>
        <v>5.9523809523809521E-3</v>
      </c>
    </row>
    <row r="119" spans="2:14" ht="15" customHeight="1">
      <c r="B119" s="16" t="s">
        <v>162</v>
      </c>
      <c r="C119" s="17">
        <v>0</v>
      </c>
      <c r="D119" s="18">
        <f t="shared" si="9"/>
        <v>0</v>
      </c>
      <c r="E119" s="19">
        <v>0</v>
      </c>
      <c r="F119" s="18">
        <f t="shared" si="10"/>
        <v>0</v>
      </c>
      <c r="G119" s="19">
        <v>0</v>
      </c>
      <c r="H119" s="18">
        <f t="shared" si="11"/>
        <v>0</v>
      </c>
      <c r="I119" s="19">
        <v>0</v>
      </c>
      <c r="J119" s="18">
        <f t="shared" si="12"/>
        <v>0</v>
      </c>
      <c r="K119" s="19">
        <v>1</v>
      </c>
      <c r="L119" s="18">
        <f t="shared" si="13"/>
        <v>2.2222222222222223E-2</v>
      </c>
      <c r="M119" s="47">
        <v>1</v>
      </c>
      <c r="N119" s="48">
        <f t="shared" si="8"/>
        <v>5.9523809523809521E-3</v>
      </c>
    </row>
    <row r="120" spans="2:14" ht="15" customHeight="1">
      <c r="B120" s="16" t="s">
        <v>163</v>
      </c>
      <c r="C120" s="17">
        <v>0</v>
      </c>
      <c r="D120" s="18">
        <f t="shared" si="9"/>
        <v>0</v>
      </c>
      <c r="E120" s="19">
        <v>0</v>
      </c>
      <c r="F120" s="18">
        <f t="shared" si="10"/>
        <v>0</v>
      </c>
      <c r="G120" s="19">
        <v>1</v>
      </c>
      <c r="H120" s="18">
        <f t="shared" si="11"/>
        <v>5.5555555555555552E-2</v>
      </c>
      <c r="I120" s="19">
        <v>0</v>
      </c>
      <c r="J120" s="18">
        <f t="shared" si="12"/>
        <v>0</v>
      </c>
      <c r="K120" s="19">
        <v>0</v>
      </c>
      <c r="L120" s="18">
        <f t="shared" si="13"/>
        <v>0</v>
      </c>
      <c r="M120" s="47">
        <v>1</v>
      </c>
      <c r="N120" s="48">
        <f t="shared" si="8"/>
        <v>5.9523809523809521E-3</v>
      </c>
    </row>
    <row r="121" spans="2:14" ht="15" customHeight="1">
      <c r="B121" s="16" t="s">
        <v>164</v>
      </c>
      <c r="C121" s="17">
        <v>1</v>
      </c>
      <c r="D121" s="18">
        <f t="shared" si="9"/>
        <v>1.3698630136986301E-2</v>
      </c>
      <c r="E121" s="19">
        <v>0</v>
      </c>
      <c r="F121" s="18">
        <f t="shared" si="10"/>
        <v>0</v>
      </c>
      <c r="G121" s="19">
        <v>0</v>
      </c>
      <c r="H121" s="18">
        <f t="shared" si="11"/>
        <v>0</v>
      </c>
      <c r="I121" s="19">
        <v>0</v>
      </c>
      <c r="J121" s="18">
        <f t="shared" si="12"/>
        <v>0</v>
      </c>
      <c r="K121" s="19">
        <v>1</v>
      </c>
      <c r="L121" s="18">
        <f t="shared" si="13"/>
        <v>2.2222222222222223E-2</v>
      </c>
      <c r="M121" s="47">
        <v>2</v>
      </c>
      <c r="N121" s="48">
        <f t="shared" si="8"/>
        <v>1.1904761904761904E-2</v>
      </c>
    </row>
    <row r="122" spans="2:14" ht="15" customHeight="1">
      <c r="B122" s="16" t="s">
        <v>165</v>
      </c>
      <c r="C122" s="17">
        <v>0</v>
      </c>
      <c r="D122" s="18">
        <f t="shared" si="9"/>
        <v>0</v>
      </c>
      <c r="E122" s="19">
        <v>0</v>
      </c>
      <c r="F122" s="18">
        <f t="shared" si="10"/>
        <v>0</v>
      </c>
      <c r="G122" s="19">
        <v>0</v>
      </c>
      <c r="H122" s="18">
        <f t="shared" si="11"/>
        <v>0</v>
      </c>
      <c r="I122" s="19">
        <v>0</v>
      </c>
      <c r="J122" s="18">
        <f t="shared" si="12"/>
        <v>0</v>
      </c>
      <c r="K122" s="19">
        <v>1</v>
      </c>
      <c r="L122" s="18">
        <f t="shared" si="13"/>
        <v>2.2222222222222223E-2</v>
      </c>
      <c r="M122" s="47">
        <v>1</v>
      </c>
      <c r="N122" s="48">
        <f t="shared" si="8"/>
        <v>5.9523809523809521E-3</v>
      </c>
    </row>
    <row r="123" spans="2:14" ht="15" customHeight="1">
      <c r="B123" s="16" t="s">
        <v>166</v>
      </c>
      <c r="C123" s="17">
        <v>0</v>
      </c>
      <c r="D123" s="18">
        <f t="shared" si="9"/>
        <v>0</v>
      </c>
      <c r="E123" s="19">
        <v>0</v>
      </c>
      <c r="F123" s="18">
        <f t="shared" si="10"/>
        <v>0</v>
      </c>
      <c r="G123" s="19">
        <v>0</v>
      </c>
      <c r="H123" s="18">
        <f t="shared" si="11"/>
        <v>0</v>
      </c>
      <c r="I123" s="19">
        <v>0</v>
      </c>
      <c r="J123" s="18">
        <f t="shared" si="12"/>
        <v>0</v>
      </c>
      <c r="K123" s="19">
        <v>1</v>
      </c>
      <c r="L123" s="18">
        <f t="shared" si="13"/>
        <v>2.2222222222222223E-2</v>
      </c>
      <c r="M123" s="47">
        <v>1</v>
      </c>
      <c r="N123" s="48">
        <f t="shared" si="8"/>
        <v>5.9523809523809521E-3</v>
      </c>
    </row>
    <row r="124" spans="2:14" ht="15" customHeight="1">
      <c r="B124" s="16" t="s">
        <v>167</v>
      </c>
      <c r="C124" s="17">
        <v>0</v>
      </c>
      <c r="D124" s="18">
        <f t="shared" si="9"/>
        <v>0</v>
      </c>
      <c r="E124" s="19">
        <v>2</v>
      </c>
      <c r="F124" s="18">
        <f t="shared" si="10"/>
        <v>0.2</v>
      </c>
      <c r="G124" s="19">
        <v>0</v>
      </c>
      <c r="H124" s="18">
        <f t="shared" si="11"/>
        <v>0</v>
      </c>
      <c r="I124" s="19">
        <v>0</v>
      </c>
      <c r="J124" s="18">
        <f t="shared" si="12"/>
        <v>0</v>
      </c>
      <c r="K124" s="19">
        <v>0</v>
      </c>
      <c r="L124" s="18">
        <f t="shared" si="13"/>
        <v>0</v>
      </c>
      <c r="M124" s="47">
        <v>2</v>
      </c>
      <c r="N124" s="48">
        <f t="shared" si="8"/>
        <v>1.1904761904761904E-2</v>
      </c>
    </row>
    <row r="125" spans="2:14" ht="15" customHeight="1">
      <c r="B125" s="16" t="s">
        <v>168</v>
      </c>
      <c r="C125" s="17">
        <v>0</v>
      </c>
      <c r="D125" s="18">
        <f t="shared" si="9"/>
        <v>0</v>
      </c>
      <c r="E125" s="19">
        <v>0</v>
      </c>
      <c r="F125" s="18">
        <f t="shared" si="10"/>
        <v>0</v>
      </c>
      <c r="G125" s="19">
        <v>1</v>
      </c>
      <c r="H125" s="18">
        <f t="shared" si="11"/>
        <v>5.5555555555555552E-2</v>
      </c>
      <c r="I125" s="19">
        <v>0</v>
      </c>
      <c r="J125" s="18">
        <f t="shared" si="12"/>
        <v>0</v>
      </c>
      <c r="K125" s="19">
        <v>0</v>
      </c>
      <c r="L125" s="18">
        <f t="shared" si="13"/>
        <v>0</v>
      </c>
      <c r="M125" s="47">
        <v>1</v>
      </c>
      <c r="N125" s="48">
        <f t="shared" si="8"/>
        <v>5.9523809523809521E-3</v>
      </c>
    </row>
    <row r="126" spans="2:14" ht="15" customHeight="1">
      <c r="B126" s="16" t="s">
        <v>169</v>
      </c>
      <c r="C126" s="17">
        <v>0</v>
      </c>
      <c r="D126" s="18">
        <f t="shared" si="9"/>
        <v>0</v>
      </c>
      <c r="E126" s="19">
        <v>0</v>
      </c>
      <c r="F126" s="18">
        <f t="shared" si="10"/>
        <v>0</v>
      </c>
      <c r="G126" s="19">
        <v>0</v>
      </c>
      <c r="H126" s="18">
        <f t="shared" si="11"/>
        <v>0</v>
      </c>
      <c r="I126" s="19">
        <v>1</v>
      </c>
      <c r="J126" s="18">
        <f t="shared" si="12"/>
        <v>4.5454545454545456E-2</v>
      </c>
      <c r="K126" s="19">
        <v>0</v>
      </c>
      <c r="L126" s="18">
        <f t="shared" si="13"/>
        <v>0</v>
      </c>
      <c r="M126" s="47">
        <v>1</v>
      </c>
      <c r="N126" s="48">
        <f t="shared" si="8"/>
        <v>5.9523809523809521E-3</v>
      </c>
    </row>
    <row r="127" spans="2:14" ht="15" customHeight="1">
      <c r="B127" s="16" t="s">
        <v>170</v>
      </c>
      <c r="C127" s="17">
        <v>0</v>
      </c>
      <c r="D127" s="18">
        <f t="shared" si="9"/>
        <v>0</v>
      </c>
      <c r="E127" s="19">
        <v>0</v>
      </c>
      <c r="F127" s="18">
        <f t="shared" si="10"/>
        <v>0</v>
      </c>
      <c r="G127" s="19">
        <v>0</v>
      </c>
      <c r="H127" s="18">
        <f t="shared" si="11"/>
        <v>0</v>
      </c>
      <c r="I127" s="19">
        <v>0</v>
      </c>
      <c r="J127" s="18">
        <f t="shared" si="12"/>
        <v>0</v>
      </c>
      <c r="K127" s="19">
        <v>1</v>
      </c>
      <c r="L127" s="18">
        <f t="shared" si="13"/>
        <v>2.2222222222222223E-2</v>
      </c>
      <c r="M127" s="47">
        <v>1</v>
      </c>
      <c r="N127" s="48">
        <f t="shared" si="8"/>
        <v>5.9523809523809521E-3</v>
      </c>
    </row>
    <row r="128" spans="2:14" ht="15" customHeight="1">
      <c r="B128" s="16" t="s">
        <v>171</v>
      </c>
      <c r="C128" s="17">
        <v>1</v>
      </c>
      <c r="D128" s="18">
        <f t="shared" si="9"/>
        <v>1.3698630136986301E-2</v>
      </c>
      <c r="E128" s="19">
        <v>0</v>
      </c>
      <c r="F128" s="18">
        <f t="shared" si="10"/>
        <v>0</v>
      </c>
      <c r="G128" s="19">
        <v>0</v>
      </c>
      <c r="H128" s="18">
        <f t="shared" si="11"/>
        <v>0</v>
      </c>
      <c r="I128" s="19">
        <v>1</v>
      </c>
      <c r="J128" s="18">
        <f t="shared" si="12"/>
        <v>4.5454545454545456E-2</v>
      </c>
      <c r="K128" s="19">
        <v>1</v>
      </c>
      <c r="L128" s="18">
        <f t="shared" si="13"/>
        <v>2.2222222222222223E-2</v>
      </c>
      <c r="M128" s="47">
        <v>3</v>
      </c>
      <c r="N128" s="48">
        <f t="shared" si="8"/>
        <v>1.7857142857142856E-2</v>
      </c>
    </row>
    <row r="129" spans="2:14" ht="15" customHeight="1">
      <c r="B129" s="16" t="s">
        <v>172</v>
      </c>
      <c r="C129" s="17">
        <v>0</v>
      </c>
      <c r="D129" s="18">
        <f t="shared" si="9"/>
        <v>0</v>
      </c>
      <c r="E129" s="19">
        <v>0</v>
      </c>
      <c r="F129" s="18">
        <f t="shared" si="10"/>
        <v>0</v>
      </c>
      <c r="G129" s="19">
        <v>1</v>
      </c>
      <c r="H129" s="18">
        <f t="shared" si="11"/>
        <v>5.5555555555555552E-2</v>
      </c>
      <c r="I129" s="19">
        <v>0</v>
      </c>
      <c r="J129" s="18">
        <f t="shared" si="12"/>
        <v>0</v>
      </c>
      <c r="K129" s="19">
        <v>0</v>
      </c>
      <c r="L129" s="18">
        <f t="shared" si="13"/>
        <v>0</v>
      </c>
      <c r="M129" s="47">
        <v>1</v>
      </c>
      <c r="N129" s="48">
        <f t="shared" si="8"/>
        <v>5.9523809523809521E-3</v>
      </c>
    </row>
    <row r="130" spans="2:14" ht="15" customHeight="1">
      <c r="B130" s="16" t="s">
        <v>173</v>
      </c>
      <c r="C130" s="17">
        <v>0</v>
      </c>
      <c r="D130" s="18">
        <f t="shared" si="9"/>
        <v>0</v>
      </c>
      <c r="E130" s="19">
        <v>0</v>
      </c>
      <c r="F130" s="18">
        <f t="shared" si="10"/>
        <v>0</v>
      </c>
      <c r="G130" s="19">
        <v>0</v>
      </c>
      <c r="H130" s="18">
        <f t="shared" si="11"/>
        <v>0</v>
      </c>
      <c r="I130" s="19">
        <v>0</v>
      </c>
      <c r="J130" s="18">
        <f t="shared" si="12"/>
        <v>0</v>
      </c>
      <c r="K130" s="19">
        <v>2</v>
      </c>
      <c r="L130" s="18">
        <f t="shared" si="13"/>
        <v>4.4444444444444446E-2</v>
      </c>
      <c r="M130" s="47">
        <v>2</v>
      </c>
      <c r="N130" s="48">
        <f t="shared" si="8"/>
        <v>1.1904761904761904E-2</v>
      </c>
    </row>
    <row r="131" spans="2:14" ht="15" customHeight="1">
      <c r="B131" s="16" t="s">
        <v>174</v>
      </c>
      <c r="C131" s="17">
        <v>0</v>
      </c>
      <c r="D131" s="18">
        <f t="shared" si="9"/>
        <v>0</v>
      </c>
      <c r="E131" s="19">
        <v>0</v>
      </c>
      <c r="F131" s="18">
        <f t="shared" si="10"/>
        <v>0</v>
      </c>
      <c r="G131" s="19">
        <v>0</v>
      </c>
      <c r="H131" s="18">
        <f t="shared" si="11"/>
        <v>0</v>
      </c>
      <c r="I131" s="19">
        <v>0</v>
      </c>
      <c r="J131" s="18">
        <f t="shared" si="12"/>
        <v>0</v>
      </c>
      <c r="K131" s="19">
        <v>1</v>
      </c>
      <c r="L131" s="18">
        <f t="shared" si="13"/>
        <v>2.2222222222222223E-2</v>
      </c>
      <c r="M131" s="47">
        <v>1</v>
      </c>
      <c r="N131" s="48">
        <f t="shared" si="8"/>
        <v>5.9523809523809521E-3</v>
      </c>
    </row>
    <row r="132" spans="2:14" ht="15" customHeight="1">
      <c r="B132" s="16" t="s">
        <v>175</v>
      </c>
      <c r="C132" s="17">
        <v>1</v>
      </c>
      <c r="D132" s="18">
        <f t="shared" si="9"/>
        <v>1.3698630136986301E-2</v>
      </c>
      <c r="E132" s="19">
        <v>0</v>
      </c>
      <c r="F132" s="18">
        <f t="shared" si="10"/>
        <v>0</v>
      </c>
      <c r="G132" s="19">
        <v>1</v>
      </c>
      <c r="H132" s="18">
        <f t="shared" si="11"/>
        <v>5.5555555555555552E-2</v>
      </c>
      <c r="I132" s="19">
        <v>0</v>
      </c>
      <c r="J132" s="18">
        <f t="shared" si="12"/>
        <v>0</v>
      </c>
      <c r="K132" s="19">
        <v>0</v>
      </c>
      <c r="L132" s="18">
        <f t="shared" si="13"/>
        <v>0</v>
      </c>
      <c r="M132" s="47">
        <v>2</v>
      </c>
      <c r="N132" s="48">
        <f t="shared" si="8"/>
        <v>1.1904761904761904E-2</v>
      </c>
    </row>
    <row r="133" spans="2:14" ht="15" customHeight="1">
      <c r="B133" s="16" t="s">
        <v>176</v>
      </c>
      <c r="C133" s="17">
        <v>0</v>
      </c>
      <c r="D133" s="18">
        <f t="shared" si="9"/>
        <v>0</v>
      </c>
      <c r="E133" s="19">
        <v>0</v>
      </c>
      <c r="F133" s="18">
        <f t="shared" si="10"/>
        <v>0</v>
      </c>
      <c r="G133" s="19">
        <v>0</v>
      </c>
      <c r="H133" s="18">
        <f t="shared" si="11"/>
        <v>0</v>
      </c>
      <c r="I133" s="19">
        <v>1</v>
      </c>
      <c r="J133" s="18">
        <f t="shared" si="12"/>
        <v>4.5454545454545456E-2</v>
      </c>
      <c r="K133" s="19">
        <v>1</v>
      </c>
      <c r="L133" s="18">
        <f t="shared" si="13"/>
        <v>2.2222222222222223E-2</v>
      </c>
      <c r="M133" s="47">
        <v>2</v>
      </c>
      <c r="N133" s="48">
        <f t="shared" si="8"/>
        <v>1.1904761904761904E-2</v>
      </c>
    </row>
    <row r="134" spans="2:14" ht="15" customHeight="1">
      <c r="B134" s="16" t="s">
        <v>177</v>
      </c>
      <c r="C134" s="17">
        <v>1</v>
      </c>
      <c r="D134" s="18">
        <f t="shared" si="9"/>
        <v>1.3698630136986301E-2</v>
      </c>
      <c r="E134" s="19">
        <v>0</v>
      </c>
      <c r="F134" s="18">
        <f t="shared" si="10"/>
        <v>0</v>
      </c>
      <c r="G134" s="19">
        <v>0</v>
      </c>
      <c r="H134" s="18">
        <f t="shared" si="11"/>
        <v>0</v>
      </c>
      <c r="I134" s="19">
        <v>0</v>
      </c>
      <c r="J134" s="18">
        <f t="shared" si="12"/>
        <v>0</v>
      </c>
      <c r="K134" s="19">
        <v>0</v>
      </c>
      <c r="L134" s="18">
        <f t="shared" si="13"/>
        <v>0</v>
      </c>
      <c r="M134" s="47">
        <v>1</v>
      </c>
      <c r="N134" s="48">
        <f t="shared" si="8"/>
        <v>5.9523809523809521E-3</v>
      </c>
    </row>
    <row r="135" spans="2:14" ht="15" customHeight="1">
      <c r="B135" s="16" t="s">
        <v>178</v>
      </c>
      <c r="C135" s="17">
        <v>0</v>
      </c>
      <c r="D135" s="18">
        <f t="shared" si="9"/>
        <v>0</v>
      </c>
      <c r="E135" s="19">
        <v>0</v>
      </c>
      <c r="F135" s="18">
        <f t="shared" si="10"/>
        <v>0</v>
      </c>
      <c r="G135" s="19">
        <v>1</v>
      </c>
      <c r="H135" s="18">
        <f t="shared" si="11"/>
        <v>5.5555555555555552E-2</v>
      </c>
      <c r="I135" s="19">
        <v>0</v>
      </c>
      <c r="J135" s="18">
        <f t="shared" si="12"/>
        <v>0</v>
      </c>
      <c r="K135" s="19">
        <v>3</v>
      </c>
      <c r="L135" s="18">
        <f t="shared" si="13"/>
        <v>6.6666666666666666E-2</v>
      </c>
      <c r="M135" s="47">
        <v>4</v>
      </c>
      <c r="N135" s="48">
        <f t="shared" si="8"/>
        <v>2.3809523809523808E-2</v>
      </c>
    </row>
    <row r="136" spans="2:14" ht="15" customHeight="1">
      <c r="B136" s="16" t="s">
        <v>179</v>
      </c>
      <c r="C136" s="17">
        <v>0</v>
      </c>
      <c r="D136" s="18">
        <f t="shared" si="9"/>
        <v>0</v>
      </c>
      <c r="E136" s="19">
        <v>0</v>
      </c>
      <c r="F136" s="18">
        <f t="shared" si="10"/>
        <v>0</v>
      </c>
      <c r="G136" s="19">
        <v>0</v>
      </c>
      <c r="H136" s="18">
        <f t="shared" si="11"/>
        <v>0</v>
      </c>
      <c r="I136" s="19">
        <v>1</v>
      </c>
      <c r="J136" s="18">
        <f t="shared" si="12"/>
        <v>4.5454545454545456E-2</v>
      </c>
      <c r="K136" s="19">
        <v>2</v>
      </c>
      <c r="L136" s="18">
        <f t="shared" si="13"/>
        <v>4.4444444444444446E-2</v>
      </c>
      <c r="M136" s="47">
        <v>3</v>
      </c>
      <c r="N136" s="48">
        <f t="shared" si="8"/>
        <v>1.7857142857142856E-2</v>
      </c>
    </row>
    <row r="137" spans="2:14" ht="15" customHeight="1">
      <c r="B137" s="16" t="s">
        <v>180</v>
      </c>
      <c r="C137" s="17">
        <v>1</v>
      </c>
      <c r="D137" s="18">
        <f t="shared" si="9"/>
        <v>1.3698630136986301E-2</v>
      </c>
      <c r="E137" s="19">
        <v>0</v>
      </c>
      <c r="F137" s="18">
        <f t="shared" si="10"/>
        <v>0</v>
      </c>
      <c r="G137" s="19">
        <v>0</v>
      </c>
      <c r="H137" s="18">
        <f t="shared" si="11"/>
        <v>0</v>
      </c>
      <c r="I137" s="19">
        <v>1</v>
      </c>
      <c r="J137" s="18">
        <f t="shared" si="12"/>
        <v>4.5454545454545456E-2</v>
      </c>
      <c r="K137" s="19">
        <v>0</v>
      </c>
      <c r="L137" s="18">
        <f t="shared" si="13"/>
        <v>0</v>
      </c>
      <c r="M137" s="47">
        <v>2</v>
      </c>
      <c r="N137" s="48">
        <f t="shared" si="8"/>
        <v>1.1904761904761904E-2</v>
      </c>
    </row>
    <row r="138" spans="2:14" ht="15" customHeight="1">
      <c r="B138" s="16" t="s">
        <v>181</v>
      </c>
      <c r="C138" s="17">
        <v>1</v>
      </c>
      <c r="D138" s="18">
        <f t="shared" si="9"/>
        <v>1.3698630136986301E-2</v>
      </c>
      <c r="E138" s="19">
        <v>0</v>
      </c>
      <c r="F138" s="18">
        <f t="shared" si="10"/>
        <v>0</v>
      </c>
      <c r="G138" s="19">
        <v>0</v>
      </c>
      <c r="H138" s="18">
        <f t="shared" si="11"/>
        <v>0</v>
      </c>
      <c r="I138" s="19">
        <v>0</v>
      </c>
      <c r="J138" s="18">
        <f t="shared" si="12"/>
        <v>0</v>
      </c>
      <c r="K138" s="19">
        <v>0</v>
      </c>
      <c r="L138" s="18">
        <f t="shared" si="13"/>
        <v>0</v>
      </c>
      <c r="M138" s="47">
        <v>1</v>
      </c>
      <c r="N138" s="48">
        <f t="shared" si="8"/>
        <v>5.9523809523809521E-3</v>
      </c>
    </row>
    <row r="139" spans="2:14" ht="15" customHeight="1">
      <c r="B139" s="16" t="s">
        <v>182</v>
      </c>
      <c r="C139" s="17">
        <v>2</v>
      </c>
      <c r="D139" s="18">
        <f t="shared" si="9"/>
        <v>2.7397260273972601E-2</v>
      </c>
      <c r="E139" s="19">
        <v>0</v>
      </c>
      <c r="F139" s="18">
        <f t="shared" si="10"/>
        <v>0</v>
      </c>
      <c r="G139" s="19">
        <v>0</v>
      </c>
      <c r="H139" s="18">
        <f t="shared" si="11"/>
        <v>0</v>
      </c>
      <c r="I139" s="19">
        <v>0</v>
      </c>
      <c r="J139" s="18">
        <f t="shared" si="12"/>
        <v>0</v>
      </c>
      <c r="K139" s="19">
        <v>0</v>
      </c>
      <c r="L139" s="18">
        <f t="shared" si="13"/>
        <v>0</v>
      </c>
      <c r="M139" s="47">
        <v>2</v>
      </c>
      <c r="N139" s="48">
        <f t="shared" si="8"/>
        <v>1.1904761904761904E-2</v>
      </c>
    </row>
    <row r="140" spans="2:14" ht="15" customHeight="1" thickBot="1">
      <c r="B140" s="20" t="s">
        <v>75</v>
      </c>
      <c r="C140" s="41">
        <v>73</v>
      </c>
      <c r="D140" s="22">
        <f t="shared" si="9"/>
        <v>1</v>
      </c>
      <c r="E140" s="43">
        <v>10</v>
      </c>
      <c r="F140" s="22">
        <f t="shared" si="10"/>
        <v>1</v>
      </c>
      <c r="G140" s="43">
        <v>18</v>
      </c>
      <c r="H140" s="22">
        <f t="shared" si="11"/>
        <v>1</v>
      </c>
      <c r="I140" s="43">
        <v>22</v>
      </c>
      <c r="J140" s="22">
        <f t="shared" si="12"/>
        <v>1</v>
      </c>
      <c r="K140" s="43">
        <v>45</v>
      </c>
      <c r="L140" s="22">
        <f t="shared" si="13"/>
        <v>1</v>
      </c>
      <c r="M140" s="43">
        <v>168</v>
      </c>
      <c r="N140" s="44">
        <f t="shared" si="8"/>
        <v>1</v>
      </c>
    </row>
    <row r="141" spans="2:14" ht="15" customHeight="1" thickTop="1"/>
    <row r="142" spans="2:14" ht="15" customHeight="1" thickBot="1">
      <c r="B142" s="93" t="s">
        <v>26</v>
      </c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</row>
    <row r="143" spans="2:14" ht="15" customHeight="1" thickTop="1">
      <c r="B143" s="84" t="s">
        <v>2</v>
      </c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6"/>
    </row>
    <row r="144" spans="2:14" ht="44.25" customHeight="1">
      <c r="B144" s="87" t="s">
        <v>47</v>
      </c>
      <c r="C144" s="88"/>
      <c r="D144" s="88" t="s">
        <v>43</v>
      </c>
      <c r="E144" s="88"/>
      <c r="F144" s="88" t="s">
        <v>44</v>
      </c>
      <c r="G144" s="88"/>
      <c r="H144" s="88" t="s">
        <v>48</v>
      </c>
      <c r="I144" s="88"/>
      <c r="J144" s="88" t="s">
        <v>45</v>
      </c>
      <c r="K144" s="88"/>
      <c r="L144" s="88" t="s">
        <v>75</v>
      </c>
      <c r="M144" s="89"/>
    </row>
    <row r="145" spans="2:15" ht="15" customHeight="1" thickBot="1">
      <c r="B145" s="29" t="s">
        <v>6</v>
      </c>
      <c r="C145" s="30" t="s">
        <v>3</v>
      </c>
      <c r="D145" s="30" t="s">
        <v>6</v>
      </c>
      <c r="E145" s="30" t="s">
        <v>3</v>
      </c>
      <c r="F145" s="30" t="s">
        <v>6</v>
      </c>
      <c r="G145" s="30" t="s">
        <v>3</v>
      </c>
      <c r="H145" s="30" t="s">
        <v>6</v>
      </c>
      <c r="I145" s="30" t="s">
        <v>3</v>
      </c>
      <c r="J145" s="30" t="s">
        <v>6</v>
      </c>
      <c r="K145" s="30" t="s">
        <v>3</v>
      </c>
      <c r="L145" s="30" t="s">
        <v>6</v>
      </c>
      <c r="M145" s="31" t="s">
        <v>3</v>
      </c>
    </row>
    <row r="146" spans="2:15" ht="15" customHeight="1" thickTop="1" thickBot="1">
      <c r="B146" s="59">
        <v>73</v>
      </c>
      <c r="C146" s="24">
        <v>0.43452380952380948</v>
      </c>
      <c r="D146" s="25">
        <v>10</v>
      </c>
      <c r="E146" s="24">
        <v>5.9523809523809527E-2</v>
      </c>
      <c r="F146" s="25">
        <v>18</v>
      </c>
      <c r="G146" s="24">
        <v>0.10714285714285714</v>
      </c>
      <c r="H146" s="25">
        <v>22</v>
      </c>
      <c r="I146" s="24">
        <v>0.13095238095238096</v>
      </c>
      <c r="J146" s="25">
        <v>45</v>
      </c>
      <c r="K146" s="24">
        <v>0.26785714285714285</v>
      </c>
      <c r="L146" s="49">
        <v>168</v>
      </c>
      <c r="M146" s="50">
        <v>1</v>
      </c>
    </row>
    <row r="147" spans="2:15" ht="15" customHeight="1" thickTop="1">
      <c r="B147" s="60"/>
      <c r="C147" s="33"/>
      <c r="D147" s="32"/>
      <c r="E147" s="33"/>
      <c r="F147" s="32"/>
      <c r="G147" s="33"/>
      <c r="H147" s="32"/>
      <c r="I147" s="33"/>
      <c r="J147" s="32"/>
      <c r="K147" s="33"/>
      <c r="L147" s="32"/>
      <c r="M147" s="33"/>
    </row>
    <row r="148" spans="2:15" ht="31.5" customHeight="1">
      <c r="B148" s="79" t="s">
        <v>21</v>
      </c>
      <c r="C148" s="79"/>
      <c r="D148" s="79"/>
      <c r="E148" s="79"/>
      <c r="F148" s="79"/>
      <c r="G148" s="79"/>
      <c r="H148" s="7"/>
      <c r="I148" s="7"/>
      <c r="J148" s="7"/>
      <c r="K148" s="33"/>
      <c r="L148" s="32"/>
      <c r="M148" s="33"/>
    </row>
    <row r="149" spans="2:15" ht="15" customHeight="1" thickBot="1"/>
    <row r="150" spans="2:15" ht="15" customHeight="1" thickTop="1">
      <c r="B150" s="35"/>
      <c r="C150" s="84" t="s">
        <v>2</v>
      </c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6"/>
    </row>
    <row r="151" spans="2:15" ht="54" customHeight="1">
      <c r="B151" s="36"/>
      <c r="C151" s="87" t="s">
        <v>47</v>
      </c>
      <c r="D151" s="88"/>
      <c r="E151" s="88" t="s">
        <v>43</v>
      </c>
      <c r="F151" s="88"/>
      <c r="G151" s="88" t="s">
        <v>44</v>
      </c>
      <c r="H151" s="88"/>
      <c r="I151" s="88" t="s">
        <v>48</v>
      </c>
      <c r="J151" s="88"/>
      <c r="K151" s="88" t="s">
        <v>45</v>
      </c>
      <c r="L151" s="88"/>
      <c r="M151" s="88" t="s">
        <v>75</v>
      </c>
      <c r="N151" s="89"/>
    </row>
    <row r="152" spans="2:15" ht="15" customHeight="1" thickBot="1">
      <c r="B152" s="75"/>
      <c r="C152" s="29" t="s">
        <v>6</v>
      </c>
      <c r="D152" s="30" t="s">
        <v>3</v>
      </c>
      <c r="E152" s="30" t="s">
        <v>6</v>
      </c>
      <c r="F152" s="30" t="s">
        <v>3</v>
      </c>
      <c r="G152" s="30" t="s">
        <v>6</v>
      </c>
      <c r="H152" s="30" t="s">
        <v>3</v>
      </c>
      <c r="I152" s="30" t="s">
        <v>6</v>
      </c>
      <c r="J152" s="30" t="s">
        <v>3</v>
      </c>
      <c r="K152" s="30" t="s">
        <v>6</v>
      </c>
      <c r="L152" s="30" t="s">
        <v>3</v>
      </c>
      <c r="M152" s="30" t="s">
        <v>6</v>
      </c>
      <c r="N152" s="31" t="s">
        <v>3</v>
      </c>
    </row>
    <row r="153" spans="2:15" ht="15" customHeight="1" thickTop="1">
      <c r="B153" s="26" t="s">
        <v>7</v>
      </c>
      <c r="C153" s="13">
        <v>67</v>
      </c>
      <c r="D153" s="76">
        <f>C153/73</f>
        <v>0.9178082191780822</v>
      </c>
      <c r="E153" s="15">
        <v>9</v>
      </c>
      <c r="F153" s="14">
        <f>E153/10</f>
        <v>0.9</v>
      </c>
      <c r="G153" s="15">
        <v>17</v>
      </c>
      <c r="H153" s="14">
        <f>G153/18</f>
        <v>0.94444444444444442</v>
      </c>
      <c r="I153" s="15">
        <v>19</v>
      </c>
      <c r="J153" s="14">
        <f>I153/22</f>
        <v>0.86363636363636365</v>
      </c>
      <c r="K153" s="15">
        <v>35</v>
      </c>
      <c r="L153" s="14">
        <f>K153/45</f>
        <v>0.77777777777777779</v>
      </c>
      <c r="M153" s="45">
        <v>147</v>
      </c>
      <c r="N153" s="46">
        <f>M153/168</f>
        <v>0.875</v>
      </c>
    </row>
    <row r="154" spans="2:15" ht="15" customHeight="1">
      <c r="B154" s="27" t="s">
        <v>8</v>
      </c>
      <c r="C154" s="17">
        <v>13</v>
      </c>
      <c r="D154" s="77">
        <f t="shared" ref="D154:D158" si="14">C154/73</f>
        <v>0.17808219178082191</v>
      </c>
      <c r="E154" s="19">
        <v>2</v>
      </c>
      <c r="F154" s="18">
        <f t="shared" ref="F154:F158" si="15">E154/10</f>
        <v>0.2</v>
      </c>
      <c r="G154" s="19">
        <v>6</v>
      </c>
      <c r="H154" s="18">
        <f t="shared" ref="H154:H158" si="16">G154/18</f>
        <v>0.33333333333333331</v>
      </c>
      <c r="I154" s="19">
        <v>10</v>
      </c>
      <c r="J154" s="18">
        <f t="shared" ref="J154:J158" si="17">I154/22</f>
        <v>0.45454545454545453</v>
      </c>
      <c r="K154" s="19">
        <v>14</v>
      </c>
      <c r="L154" s="18">
        <f t="shared" ref="L154:L158" si="18">K154/45</f>
        <v>0.31111111111111112</v>
      </c>
      <c r="M154" s="47">
        <v>45</v>
      </c>
      <c r="N154" s="48">
        <f t="shared" ref="N154:N158" si="19">M154/168</f>
        <v>0.26785714285714285</v>
      </c>
    </row>
    <row r="155" spans="2:15" ht="15" customHeight="1">
      <c r="B155" s="27" t="s">
        <v>183</v>
      </c>
      <c r="C155" s="17">
        <v>6</v>
      </c>
      <c r="D155" s="77">
        <f t="shared" si="14"/>
        <v>8.2191780821917804E-2</v>
      </c>
      <c r="E155" s="19">
        <v>0</v>
      </c>
      <c r="F155" s="18">
        <f t="shared" si="15"/>
        <v>0</v>
      </c>
      <c r="G155" s="19">
        <v>3</v>
      </c>
      <c r="H155" s="18">
        <f t="shared" si="16"/>
        <v>0.16666666666666666</v>
      </c>
      <c r="I155" s="19">
        <v>2</v>
      </c>
      <c r="J155" s="18">
        <f t="shared" si="17"/>
        <v>9.0909090909090912E-2</v>
      </c>
      <c r="K155" s="19">
        <v>3</v>
      </c>
      <c r="L155" s="18">
        <f t="shared" si="18"/>
        <v>6.6666666666666666E-2</v>
      </c>
      <c r="M155" s="47">
        <v>14</v>
      </c>
      <c r="N155" s="48">
        <f t="shared" si="19"/>
        <v>8.3333333333333329E-2</v>
      </c>
    </row>
    <row r="156" spans="2:15" ht="15" customHeight="1">
      <c r="B156" s="27" t="s">
        <v>184</v>
      </c>
      <c r="C156" s="17">
        <v>6</v>
      </c>
      <c r="D156" s="77">
        <f t="shared" si="14"/>
        <v>8.2191780821917804E-2</v>
      </c>
      <c r="E156" s="19">
        <v>0</v>
      </c>
      <c r="F156" s="18">
        <f t="shared" si="15"/>
        <v>0</v>
      </c>
      <c r="G156" s="19">
        <v>1</v>
      </c>
      <c r="H156" s="18">
        <f t="shared" si="16"/>
        <v>5.5555555555555552E-2</v>
      </c>
      <c r="I156" s="19">
        <v>1</v>
      </c>
      <c r="J156" s="18">
        <f t="shared" si="17"/>
        <v>4.5454545454545456E-2</v>
      </c>
      <c r="K156" s="19">
        <v>3</v>
      </c>
      <c r="L156" s="18">
        <f t="shared" si="18"/>
        <v>6.6666666666666666E-2</v>
      </c>
      <c r="M156" s="47">
        <v>11</v>
      </c>
      <c r="N156" s="48">
        <f t="shared" si="19"/>
        <v>6.5476190476190479E-2</v>
      </c>
    </row>
    <row r="157" spans="2:15" ht="15" customHeight="1">
      <c r="B157" s="27" t="s">
        <v>185</v>
      </c>
      <c r="C157" s="17">
        <v>6</v>
      </c>
      <c r="D157" s="77">
        <f t="shared" si="14"/>
        <v>8.2191780821917804E-2</v>
      </c>
      <c r="E157" s="19">
        <v>0</v>
      </c>
      <c r="F157" s="18">
        <f t="shared" si="15"/>
        <v>0</v>
      </c>
      <c r="G157" s="19">
        <v>1</v>
      </c>
      <c r="H157" s="18">
        <f t="shared" si="16"/>
        <v>5.5555555555555552E-2</v>
      </c>
      <c r="I157" s="19">
        <v>0</v>
      </c>
      <c r="J157" s="18">
        <f t="shared" si="17"/>
        <v>0</v>
      </c>
      <c r="K157" s="19">
        <v>1</v>
      </c>
      <c r="L157" s="18">
        <f t="shared" si="18"/>
        <v>2.2222222222222223E-2</v>
      </c>
      <c r="M157" s="47">
        <v>8</v>
      </c>
      <c r="N157" s="48">
        <f t="shared" si="19"/>
        <v>4.7619047619047616E-2</v>
      </c>
    </row>
    <row r="158" spans="2:15" ht="15" customHeight="1" thickBot="1">
      <c r="B158" s="28" t="s">
        <v>5</v>
      </c>
      <c r="C158" s="21">
        <v>2</v>
      </c>
      <c r="D158" s="78">
        <f t="shared" si="14"/>
        <v>2.7397260273972601E-2</v>
      </c>
      <c r="E158" s="23">
        <v>1</v>
      </c>
      <c r="F158" s="22">
        <f t="shared" si="15"/>
        <v>0.1</v>
      </c>
      <c r="G158" s="23">
        <v>0</v>
      </c>
      <c r="H158" s="22">
        <f t="shared" si="16"/>
        <v>0</v>
      </c>
      <c r="I158" s="23">
        <v>0</v>
      </c>
      <c r="J158" s="22">
        <f t="shared" si="17"/>
        <v>0</v>
      </c>
      <c r="K158" s="23">
        <v>1</v>
      </c>
      <c r="L158" s="22">
        <f t="shared" si="18"/>
        <v>2.2222222222222223E-2</v>
      </c>
      <c r="M158" s="43">
        <v>4</v>
      </c>
      <c r="N158" s="44">
        <f t="shared" si="19"/>
        <v>2.3809523809523808E-2</v>
      </c>
    </row>
    <row r="159" spans="2:15" ht="15" customHeight="1" thickTop="1">
      <c r="B159" s="34"/>
      <c r="C159" s="34"/>
      <c r="D159" s="32"/>
      <c r="E159" s="33"/>
      <c r="F159" s="32"/>
      <c r="G159" s="33"/>
      <c r="H159" s="32"/>
      <c r="I159" s="33"/>
      <c r="J159" s="32"/>
      <c r="K159" s="33"/>
      <c r="L159" s="32"/>
      <c r="M159" s="33"/>
      <c r="N159" s="32"/>
      <c r="O159" s="33"/>
    </row>
    <row r="160" spans="2:15" ht="29.25" customHeight="1">
      <c r="B160" s="79" t="s">
        <v>40</v>
      </c>
      <c r="C160" s="79"/>
      <c r="D160" s="79"/>
      <c r="E160" s="79"/>
      <c r="F160" s="79"/>
      <c r="G160" s="79"/>
      <c r="H160" s="79"/>
      <c r="I160" s="79"/>
      <c r="J160" s="79"/>
      <c r="K160" s="33"/>
      <c r="L160" s="32"/>
      <c r="M160" s="33"/>
      <c r="N160" s="32"/>
      <c r="O160" s="33"/>
    </row>
    <row r="161" spans="2:15" ht="15" customHeight="1" thickBot="1"/>
    <row r="162" spans="2:15" ht="15" customHeight="1" thickTop="1">
      <c r="B162" s="35"/>
      <c r="C162" s="84" t="s">
        <v>2</v>
      </c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6"/>
    </row>
    <row r="163" spans="2:15" ht="49.5" customHeight="1">
      <c r="B163" s="36"/>
      <c r="C163" s="87" t="s">
        <v>47</v>
      </c>
      <c r="D163" s="88"/>
      <c r="E163" s="88" t="s">
        <v>43</v>
      </c>
      <c r="F163" s="88"/>
      <c r="G163" s="88" t="s">
        <v>44</v>
      </c>
      <c r="H163" s="88"/>
      <c r="I163" s="88" t="s">
        <v>48</v>
      </c>
      <c r="J163" s="88"/>
      <c r="K163" s="88" t="s">
        <v>45</v>
      </c>
      <c r="L163" s="88"/>
      <c r="M163" s="88" t="s">
        <v>75</v>
      </c>
      <c r="N163" s="89"/>
    </row>
    <row r="164" spans="2:15" ht="15" customHeight="1" thickBot="1">
      <c r="B164" s="75"/>
      <c r="C164" s="29" t="s">
        <v>6</v>
      </c>
      <c r="D164" s="30" t="s">
        <v>3</v>
      </c>
      <c r="E164" s="30" t="s">
        <v>6</v>
      </c>
      <c r="F164" s="30" t="s">
        <v>3</v>
      </c>
      <c r="G164" s="30" t="s">
        <v>6</v>
      </c>
      <c r="H164" s="30" t="s">
        <v>3</v>
      </c>
      <c r="I164" s="30" t="s">
        <v>6</v>
      </c>
      <c r="J164" s="30" t="s">
        <v>3</v>
      </c>
      <c r="K164" s="30" t="s">
        <v>6</v>
      </c>
      <c r="L164" s="30" t="s">
        <v>3</v>
      </c>
      <c r="M164" s="30" t="s">
        <v>6</v>
      </c>
      <c r="N164" s="31" t="s">
        <v>3</v>
      </c>
    </row>
    <row r="165" spans="2:15" ht="15" customHeight="1" thickTop="1">
      <c r="B165" s="26" t="s">
        <v>9</v>
      </c>
      <c r="C165" s="13">
        <v>11</v>
      </c>
      <c r="D165" s="76">
        <f>C165/73</f>
        <v>0.15068493150684931</v>
      </c>
      <c r="E165" s="15">
        <v>0</v>
      </c>
      <c r="F165" s="14">
        <f>E165/10</f>
        <v>0</v>
      </c>
      <c r="G165" s="15">
        <v>2</v>
      </c>
      <c r="H165" s="14">
        <f>G165/18</f>
        <v>0.1111111111111111</v>
      </c>
      <c r="I165" s="15">
        <v>4</v>
      </c>
      <c r="J165" s="14">
        <f>I165/22</f>
        <v>0.18181818181818182</v>
      </c>
      <c r="K165" s="15">
        <v>7</v>
      </c>
      <c r="L165" s="14">
        <f>K165/45</f>
        <v>0.15555555555555556</v>
      </c>
      <c r="M165" s="45">
        <v>24</v>
      </c>
      <c r="N165" s="46">
        <f>M165/168</f>
        <v>0.14285714285714285</v>
      </c>
    </row>
    <row r="166" spans="2:15" ht="15" customHeight="1">
      <c r="B166" s="27" t="s">
        <v>19</v>
      </c>
      <c r="C166" s="17">
        <v>23</v>
      </c>
      <c r="D166" s="77">
        <f t="shared" ref="D166:D169" si="20">C166/73</f>
        <v>0.31506849315068491</v>
      </c>
      <c r="E166" s="19">
        <v>0</v>
      </c>
      <c r="F166" s="18">
        <f t="shared" ref="F166:F169" si="21">E166/10</f>
        <v>0</v>
      </c>
      <c r="G166" s="19">
        <v>5</v>
      </c>
      <c r="H166" s="18">
        <f t="shared" ref="H166:H169" si="22">G166/18</f>
        <v>0.27777777777777779</v>
      </c>
      <c r="I166" s="19">
        <v>5</v>
      </c>
      <c r="J166" s="18">
        <f t="shared" ref="J166:J169" si="23">I166/22</f>
        <v>0.22727272727272727</v>
      </c>
      <c r="K166" s="19">
        <v>11</v>
      </c>
      <c r="L166" s="18">
        <f t="shared" ref="L166:L169" si="24">K166/45</f>
        <v>0.24444444444444444</v>
      </c>
      <c r="M166" s="47">
        <v>44</v>
      </c>
      <c r="N166" s="48">
        <f t="shared" ref="N166:N169" si="25">M166/168</f>
        <v>0.26190476190476192</v>
      </c>
    </row>
    <row r="167" spans="2:15" ht="15" customHeight="1">
      <c r="B167" s="27" t="s">
        <v>27</v>
      </c>
      <c r="C167" s="17">
        <v>6</v>
      </c>
      <c r="D167" s="77">
        <f t="shared" si="20"/>
        <v>8.2191780821917804E-2</v>
      </c>
      <c r="E167" s="19">
        <v>0</v>
      </c>
      <c r="F167" s="18">
        <f t="shared" si="21"/>
        <v>0</v>
      </c>
      <c r="G167" s="19">
        <v>0</v>
      </c>
      <c r="H167" s="18">
        <f t="shared" si="22"/>
        <v>0</v>
      </c>
      <c r="I167" s="19">
        <v>4</v>
      </c>
      <c r="J167" s="18">
        <f t="shared" si="23"/>
        <v>0.18181818181818182</v>
      </c>
      <c r="K167" s="19">
        <v>4</v>
      </c>
      <c r="L167" s="18">
        <f t="shared" si="24"/>
        <v>8.8888888888888892E-2</v>
      </c>
      <c r="M167" s="47">
        <v>14</v>
      </c>
      <c r="N167" s="48">
        <f t="shared" si="25"/>
        <v>8.3333333333333329E-2</v>
      </c>
    </row>
    <row r="168" spans="2:15" ht="15" customHeight="1">
      <c r="B168" s="27" t="s">
        <v>28</v>
      </c>
      <c r="C168" s="17">
        <v>36</v>
      </c>
      <c r="D168" s="77">
        <f t="shared" si="20"/>
        <v>0.49315068493150682</v>
      </c>
      <c r="E168" s="19">
        <v>9</v>
      </c>
      <c r="F168" s="18">
        <f t="shared" si="21"/>
        <v>0.9</v>
      </c>
      <c r="G168" s="19">
        <v>9</v>
      </c>
      <c r="H168" s="18">
        <f t="shared" si="22"/>
        <v>0.5</v>
      </c>
      <c r="I168" s="19">
        <v>9</v>
      </c>
      <c r="J168" s="18">
        <f t="shared" si="23"/>
        <v>0.40909090909090912</v>
      </c>
      <c r="K168" s="19">
        <v>22</v>
      </c>
      <c r="L168" s="18">
        <f t="shared" si="24"/>
        <v>0.48888888888888887</v>
      </c>
      <c r="M168" s="47">
        <v>85</v>
      </c>
      <c r="N168" s="48">
        <f t="shared" si="25"/>
        <v>0.50595238095238093</v>
      </c>
    </row>
    <row r="169" spans="2:15" ht="15" customHeight="1" thickBot="1">
      <c r="B169" s="28" t="s">
        <v>5</v>
      </c>
      <c r="C169" s="21">
        <v>2</v>
      </c>
      <c r="D169" s="78">
        <f t="shared" si="20"/>
        <v>2.7397260273972601E-2</v>
      </c>
      <c r="E169" s="23">
        <v>1</v>
      </c>
      <c r="F169" s="22">
        <f t="shared" si="21"/>
        <v>0.1</v>
      </c>
      <c r="G169" s="23">
        <v>2</v>
      </c>
      <c r="H169" s="22">
        <f t="shared" si="22"/>
        <v>0.1111111111111111</v>
      </c>
      <c r="I169" s="23">
        <v>1</v>
      </c>
      <c r="J169" s="22">
        <f t="shared" si="23"/>
        <v>4.5454545454545456E-2</v>
      </c>
      <c r="K169" s="23">
        <v>3</v>
      </c>
      <c r="L169" s="22">
        <f t="shared" si="24"/>
        <v>6.6666666666666666E-2</v>
      </c>
      <c r="M169" s="43">
        <v>9</v>
      </c>
      <c r="N169" s="44">
        <f t="shared" si="25"/>
        <v>5.3571428571428568E-2</v>
      </c>
    </row>
    <row r="170" spans="2:15" ht="15" customHeight="1" thickTop="1">
      <c r="B170" s="34"/>
      <c r="C170" s="34"/>
      <c r="D170" s="32"/>
      <c r="E170" s="33"/>
      <c r="F170" s="32"/>
      <c r="G170" s="33"/>
      <c r="H170" s="32"/>
      <c r="I170" s="33"/>
      <c r="J170" s="32"/>
      <c r="K170" s="33"/>
      <c r="L170" s="32"/>
      <c r="M170" s="33"/>
      <c r="N170" s="32"/>
      <c r="O170" s="33"/>
    </row>
    <row r="171" spans="2:15" ht="29.25" customHeight="1">
      <c r="B171" s="79" t="s">
        <v>41</v>
      </c>
      <c r="C171" s="79"/>
      <c r="D171" s="79"/>
      <c r="E171" s="79"/>
      <c r="F171" s="79"/>
      <c r="G171" s="79"/>
      <c r="H171" s="79"/>
      <c r="I171" s="79"/>
      <c r="J171" s="79"/>
      <c r="K171" s="33"/>
      <c r="L171" s="32"/>
      <c r="M171" s="33"/>
      <c r="N171" s="32"/>
      <c r="O171" s="33"/>
    </row>
    <row r="172" spans="2:15" ht="15" customHeight="1" thickBot="1"/>
    <row r="173" spans="2:15" ht="15" customHeight="1" thickTop="1">
      <c r="B173" s="35"/>
      <c r="C173" s="84" t="s">
        <v>2</v>
      </c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6"/>
    </row>
    <row r="174" spans="2:15" ht="53.25" customHeight="1">
      <c r="B174" s="36"/>
      <c r="C174" s="87" t="s">
        <v>47</v>
      </c>
      <c r="D174" s="88"/>
      <c r="E174" s="88" t="s">
        <v>43</v>
      </c>
      <c r="F174" s="88"/>
      <c r="G174" s="88" t="s">
        <v>44</v>
      </c>
      <c r="H174" s="88"/>
      <c r="I174" s="88" t="s">
        <v>48</v>
      </c>
      <c r="J174" s="88"/>
      <c r="K174" s="88" t="s">
        <v>45</v>
      </c>
      <c r="L174" s="88"/>
      <c r="M174" s="88" t="s">
        <v>75</v>
      </c>
      <c r="N174" s="89"/>
    </row>
    <row r="175" spans="2:15" ht="15" customHeight="1" thickBot="1">
      <c r="B175" s="75"/>
      <c r="C175" s="29" t="s">
        <v>6</v>
      </c>
      <c r="D175" s="30" t="s">
        <v>3</v>
      </c>
      <c r="E175" s="30" t="s">
        <v>6</v>
      </c>
      <c r="F175" s="30" t="s">
        <v>3</v>
      </c>
      <c r="G175" s="30" t="s">
        <v>6</v>
      </c>
      <c r="H175" s="30" t="s">
        <v>3</v>
      </c>
      <c r="I175" s="30" t="s">
        <v>6</v>
      </c>
      <c r="J175" s="30" t="s">
        <v>3</v>
      </c>
      <c r="K175" s="30" t="s">
        <v>6</v>
      </c>
      <c r="L175" s="30" t="s">
        <v>3</v>
      </c>
      <c r="M175" s="30" t="s">
        <v>6</v>
      </c>
      <c r="N175" s="31" t="s">
        <v>3</v>
      </c>
    </row>
    <row r="176" spans="2:15" ht="15" customHeight="1" thickTop="1">
      <c r="B176" s="26" t="s">
        <v>186</v>
      </c>
      <c r="C176" s="13">
        <v>7</v>
      </c>
      <c r="D176" s="76">
        <f>C176/73</f>
        <v>9.5890410958904104E-2</v>
      </c>
      <c r="E176" s="15">
        <v>0</v>
      </c>
      <c r="F176" s="14">
        <f>E176/10</f>
        <v>0</v>
      </c>
      <c r="G176" s="15">
        <v>0</v>
      </c>
      <c r="H176" s="14">
        <f>G176/18</f>
        <v>0</v>
      </c>
      <c r="I176" s="15">
        <v>1</v>
      </c>
      <c r="J176" s="14">
        <f>I176/22</f>
        <v>4.5454545454545456E-2</v>
      </c>
      <c r="K176" s="15">
        <v>0</v>
      </c>
      <c r="L176" s="14">
        <f>K176/45</f>
        <v>0</v>
      </c>
      <c r="M176" s="45">
        <v>8</v>
      </c>
      <c r="N176" s="46">
        <f>M176/168</f>
        <v>4.7619047619047616E-2</v>
      </c>
    </row>
    <row r="177" spans="2:15" ht="15" customHeight="1">
      <c r="B177" s="27" t="s">
        <v>29</v>
      </c>
      <c r="C177" s="17">
        <v>32</v>
      </c>
      <c r="D177" s="77">
        <f t="shared" ref="D177:D183" si="26">C177/73</f>
        <v>0.43835616438356162</v>
      </c>
      <c r="E177" s="19">
        <v>3</v>
      </c>
      <c r="F177" s="18">
        <f t="shared" ref="F177:F183" si="27">E177/10</f>
        <v>0.3</v>
      </c>
      <c r="G177" s="19">
        <v>6</v>
      </c>
      <c r="H177" s="18">
        <f t="shared" ref="H177:H183" si="28">G177/18</f>
        <v>0.33333333333333331</v>
      </c>
      <c r="I177" s="19">
        <v>7</v>
      </c>
      <c r="J177" s="18">
        <f t="shared" ref="J177:J183" si="29">I177/22</f>
        <v>0.31818181818181818</v>
      </c>
      <c r="K177" s="19">
        <v>11</v>
      </c>
      <c r="L177" s="18">
        <f t="shared" ref="L177:L183" si="30">K177/45</f>
        <v>0.24444444444444444</v>
      </c>
      <c r="M177" s="47">
        <v>59</v>
      </c>
      <c r="N177" s="48">
        <f t="shared" ref="N177:N183" si="31">M177/168</f>
        <v>0.35119047619047616</v>
      </c>
    </row>
    <row r="178" spans="2:15" ht="15" customHeight="1">
      <c r="B178" s="27" t="s">
        <v>187</v>
      </c>
      <c r="C178" s="17">
        <v>9</v>
      </c>
      <c r="D178" s="77">
        <f t="shared" si="26"/>
        <v>0.12328767123287671</v>
      </c>
      <c r="E178" s="19">
        <v>0</v>
      </c>
      <c r="F178" s="18">
        <f t="shared" si="27"/>
        <v>0</v>
      </c>
      <c r="G178" s="19">
        <v>1</v>
      </c>
      <c r="H178" s="18">
        <f t="shared" si="28"/>
        <v>5.5555555555555552E-2</v>
      </c>
      <c r="I178" s="19">
        <v>2</v>
      </c>
      <c r="J178" s="18">
        <f t="shared" si="29"/>
        <v>9.0909090909090912E-2</v>
      </c>
      <c r="K178" s="19">
        <v>4</v>
      </c>
      <c r="L178" s="18">
        <f t="shared" si="30"/>
        <v>8.8888888888888892E-2</v>
      </c>
      <c r="M178" s="47">
        <v>16</v>
      </c>
      <c r="N178" s="48">
        <f t="shared" si="31"/>
        <v>9.5238095238095233E-2</v>
      </c>
    </row>
    <row r="179" spans="2:15" ht="15" customHeight="1">
      <c r="B179" s="27" t="s">
        <v>188</v>
      </c>
      <c r="C179" s="17">
        <v>12</v>
      </c>
      <c r="D179" s="77">
        <f t="shared" si="26"/>
        <v>0.16438356164383561</v>
      </c>
      <c r="E179" s="19">
        <v>3</v>
      </c>
      <c r="F179" s="18">
        <f t="shared" si="27"/>
        <v>0.3</v>
      </c>
      <c r="G179" s="19">
        <v>6</v>
      </c>
      <c r="H179" s="18">
        <f t="shared" si="28"/>
        <v>0.33333333333333331</v>
      </c>
      <c r="I179" s="19">
        <v>3</v>
      </c>
      <c r="J179" s="18">
        <f t="shared" si="29"/>
        <v>0.13636363636363635</v>
      </c>
      <c r="K179" s="19">
        <v>12</v>
      </c>
      <c r="L179" s="18">
        <f t="shared" si="30"/>
        <v>0.26666666666666666</v>
      </c>
      <c r="M179" s="47">
        <v>36</v>
      </c>
      <c r="N179" s="48">
        <f t="shared" si="31"/>
        <v>0.21428571428571427</v>
      </c>
    </row>
    <row r="180" spans="2:15" ht="15" customHeight="1">
      <c r="B180" s="27" t="s">
        <v>189</v>
      </c>
      <c r="C180" s="17">
        <v>6</v>
      </c>
      <c r="D180" s="77">
        <f t="shared" si="26"/>
        <v>8.2191780821917804E-2</v>
      </c>
      <c r="E180" s="19">
        <v>0</v>
      </c>
      <c r="F180" s="18">
        <f t="shared" si="27"/>
        <v>0</v>
      </c>
      <c r="G180" s="19">
        <v>2</v>
      </c>
      <c r="H180" s="18">
        <f t="shared" si="28"/>
        <v>0.1111111111111111</v>
      </c>
      <c r="I180" s="19">
        <v>1</v>
      </c>
      <c r="J180" s="18">
        <f t="shared" si="29"/>
        <v>4.5454545454545456E-2</v>
      </c>
      <c r="K180" s="19">
        <v>2</v>
      </c>
      <c r="L180" s="18">
        <f t="shared" si="30"/>
        <v>4.4444444444444446E-2</v>
      </c>
      <c r="M180" s="47">
        <v>11</v>
      </c>
      <c r="N180" s="48">
        <f t="shared" si="31"/>
        <v>6.5476190476190479E-2</v>
      </c>
    </row>
    <row r="181" spans="2:15" ht="15" customHeight="1">
      <c r="B181" s="27" t="s">
        <v>190</v>
      </c>
      <c r="C181" s="17">
        <v>24</v>
      </c>
      <c r="D181" s="77">
        <f t="shared" si="26"/>
        <v>0.32876712328767121</v>
      </c>
      <c r="E181" s="19">
        <v>6</v>
      </c>
      <c r="F181" s="18">
        <f t="shared" si="27"/>
        <v>0.6</v>
      </c>
      <c r="G181" s="19">
        <v>9</v>
      </c>
      <c r="H181" s="18">
        <f t="shared" si="28"/>
        <v>0.5</v>
      </c>
      <c r="I181" s="19">
        <v>9</v>
      </c>
      <c r="J181" s="18">
        <f t="shared" si="29"/>
        <v>0.40909090909090912</v>
      </c>
      <c r="K181" s="19">
        <v>19</v>
      </c>
      <c r="L181" s="18">
        <f t="shared" si="30"/>
        <v>0.42222222222222222</v>
      </c>
      <c r="M181" s="47">
        <v>67</v>
      </c>
      <c r="N181" s="48">
        <f t="shared" si="31"/>
        <v>0.39880952380952384</v>
      </c>
    </row>
    <row r="182" spans="2:15" ht="15" customHeight="1">
      <c r="B182" s="27" t="s">
        <v>10</v>
      </c>
      <c r="C182" s="17">
        <v>24</v>
      </c>
      <c r="D182" s="77">
        <f t="shared" si="26"/>
        <v>0.32876712328767121</v>
      </c>
      <c r="E182" s="19">
        <v>3</v>
      </c>
      <c r="F182" s="18">
        <f t="shared" si="27"/>
        <v>0.3</v>
      </c>
      <c r="G182" s="19">
        <v>9</v>
      </c>
      <c r="H182" s="18">
        <f t="shared" si="28"/>
        <v>0.5</v>
      </c>
      <c r="I182" s="19">
        <v>11</v>
      </c>
      <c r="J182" s="18">
        <f t="shared" si="29"/>
        <v>0.5</v>
      </c>
      <c r="K182" s="19">
        <v>13</v>
      </c>
      <c r="L182" s="18">
        <f t="shared" si="30"/>
        <v>0.28888888888888886</v>
      </c>
      <c r="M182" s="47">
        <v>60</v>
      </c>
      <c r="N182" s="48">
        <f t="shared" si="31"/>
        <v>0.35714285714285715</v>
      </c>
    </row>
    <row r="183" spans="2:15" ht="15" customHeight="1" thickBot="1">
      <c r="B183" s="28" t="s">
        <v>5</v>
      </c>
      <c r="C183" s="21">
        <v>2</v>
      </c>
      <c r="D183" s="78">
        <f t="shared" si="26"/>
        <v>2.7397260273972601E-2</v>
      </c>
      <c r="E183" s="23">
        <v>0</v>
      </c>
      <c r="F183" s="22">
        <f t="shared" si="27"/>
        <v>0</v>
      </c>
      <c r="G183" s="23">
        <v>0</v>
      </c>
      <c r="H183" s="22">
        <f t="shared" si="28"/>
        <v>0</v>
      </c>
      <c r="I183" s="23">
        <v>0</v>
      </c>
      <c r="J183" s="22">
        <f t="shared" si="29"/>
        <v>0</v>
      </c>
      <c r="K183" s="23">
        <v>0</v>
      </c>
      <c r="L183" s="22">
        <f t="shared" si="30"/>
        <v>0</v>
      </c>
      <c r="M183" s="43">
        <v>2</v>
      </c>
      <c r="N183" s="44">
        <f t="shared" si="31"/>
        <v>1.1904761904761904E-2</v>
      </c>
    </row>
    <row r="184" spans="2:15" ht="15" customHeight="1" thickTop="1">
      <c r="B184" s="34"/>
      <c r="C184" s="34"/>
      <c r="D184" s="32"/>
      <c r="E184" s="33"/>
      <c r="F184" s="32"/>
      <c r="G184" s="33"/>
      <c r="H184" s="32"/>
      <c r="I184" s="33"/>
      <c r="J184" s="32"/>
      <c r="K184" s="33"/>
      <c r="L184" s="32"/>
      <c r="M184" s="33"/>
      <c r="N184" s="32"/>
      <c r="O184" s="33"/>
    </row>
    <row r="185" spans="2:15" ht="18.75" customHeight="1">
      <c r="B185" s="79" t="s">
        <v>11</v>
      </c>
      <c r="C185" s="79"/>
      <c r="D185" s="79"/>
      <c r="E185" s="79"/>
      <c r="F185" s="79"/>
      <c r="G185" s="79"/>
      <c r="H185" s="79"/>
      <c r="I185" s="79"/>
      <c r="J185" s="79"/>
      <c r="K185" s="33"/>
      <c r="L185" s="32"/>
      <c r="M185" s="33"/>
      <c r="N185" s="32"/>
      <c r="O185" s="33"/>
    </row>
    <row r="186" spans="2:15" ht="6" customHeight="1">
      <c r="B186" s="61"/>
      <c r="C186" s="6"/>
      <c r="D186" s="6"/>
      <c r="E186" s="6"/>
      <c r="F186" s="6"/>
      <c r="G186" s="6"/>
      <c r="H186" s="6"/>
      <c r="I186" s="6"/>
      <c r="J186" s="6"/>
      <c r="K186" s="33"/>
      <c r="L186" s="32"/>
      <c r="M186" s="33"/>
      <c r="N186" s="32"/>
      <c r="O186" s="33"/>
    </row>
    <row r="187" spans="2:15" ht="15" customHeight="1">
      <c r="B187" s="83" t="s">
        <v>30</v>
      </c>
      <c r="C187" s="83"/>
      <c r="D187" s="83"/>
      <c r="E187" s="83"/>
      <c r="F187" s="83"/>
      <c r="G187" s="83"/>
      <c r="H187" s="83"/>
      <c r="I187" s="83"/>
      <c r="J187" s="83"/>
    </row>
    <row r="188" spans="2:15" ht="15" customHeight="1" thickBot="1">
      <c r="B188" s="54"/>
      <c r="C188" s="11"/>
      <c r="D188" s="11"/>
      <c r="E188" s="11"/>
      <c r="F188" s="11"/>
      <c r="G188" s="11"/>
      <c r="H188" s="11"/>
      <c r="I188" s="11"/>
      <c r="J188" s="11"/>
    </row>
    <row r="189" spans="2:15" ht="15" customHeight="1" thickTop="1">
      <c r="B189" s="37"/>
      <c r="C189" s="84" t="s">
        <v>2</v>
      </c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6"/>
    </row>
    <row r="190" spans="2:15" ht="50.25" customHeight="1">
      <c r="B190" s="38"/>
      <c r="C190" s="87" t="s">
        <v>47</v>
      </c>
      <c r="D190" s="88"/>
      <c r="E190" s="88" t="s">
        <v>43</v>
      </c>
      <c r="F190" s="88"/>
      <c r="G190" s="88" t="s">
        <v>44</v>
      </c>
      <c r="H190" s="88"/>
      <c r="I190" s="88" t="s">
        <v>48</v>
      </c>
      <c r="J190" s="88"/>
      <c r="K190" s="88" t="s">
        <v>45</v>
      </c>
      <c r="L190" s="88"/>
      <c r="M190" s="88" t="s">
        <v>75</v>
      </c>
      <c r="N190" s="89"/>
    </row>
    <row r="191" spans="2:15" ht="15" customHeight="1" thickBot="1">
      <c r="B191" s="39"/>
      <c r="C191" s="29" t="s">
        <v>6</v>
      </c>
      <c r="D191" s="30" t="s">
        <v>3</v>
      </c>
      <c r="E191" s="30" t="s">
        <v>6</v>
      </c>
      <c r="F191" s="30" t="s">
        <v>3</v>
      </c>
      <c r="G191" s="30" t="s">
        <v>6</v>
      </c>
      <c r="H191" s="30" t="s">
        <v>3</v>
      </c>
      <c r="I191" s="30" t="s">
        <v>6</v>
      </c>
      <c r="J191" s="30" t="s">
        <v>3</v>
      </c>
      <c r="K191" s="30" t="s">
        <v>6</v>
      </c>
      <c r="L191" s="30" t="s">
        <v>3</v>
      </c>
      <c r="M191" s="30" t="s">
        <v>6</v>
      </c>
      <c r="N191" s="31" t="s">
        <v>3</v>
      </c>
    </row>
    <row r="192" spans="2:15" ht="15" customHeight="1" thickTop="1">
      <c r="B192" s="12" t="s">
        <v>50</v>
      </c>
      <c r="C192" s="13">
        <v>20</v>
      </c>
      <c r="D192" s="76">
        <f>C192/SUM($C$192:$C$193)</f>
        <v>0.27397260273972601</v>
      </c>
      <c r="E192" s="15">
        <v>2</v>
      </c>
      <c r="F192" s="14">
        <f>E192/SUM($E$192:$E$193)</f>
        <v>0.2</v>
      </c>
      <c r="G192" s="15">
        <v>3</v>
      </c>
      <c r="H192" s="14">
        <f>G192/SUM($G$192:$G$193)</f>
        <v>0.16666666666666666</v>
      </c>
      <c r="I192" s="15">
        <v>6</v>
      </c>
      <c r="J192" s="14">
        <f>I192/SUM($I$192:$I$193)</f>
        <v>0.27272727272727271</v>
      </c>
      <c r="K192" s="15">
        <v>11</v>
      </c>
      <c r="L192" s="14">
        <f>K192/SUM($K$192:$K$193)</f>
        <v>0.24444444444444444</v>
      </c>
      <c r="M192" s="45">
        <v>42</v>
      </c>
      <c r="N192" s="46">
        <f>M192/SUM($M$192:$M$193)</f>
        <v>0.25</v>
      </c>
    </row>
    <row r="193" spans="2:15" ht="15" customHeight="1" thickBot="1">
      <c r="B193" s="20" t="s">
        <v>31</v>
      </c>
      <c r="C193" s="21">
        <v>53</v>
      </c>
      <c r="D193" s="78">
        <f>C193/SUM($C$192:$C$193)</f>
        <v>0.72602739726027399</v>
      </c>
      <c r="E193" s="23">
        <v>8</v>
      </c>
      <c r="F193" s="22">
        <f>E193/SUM($E$192:$E$193)</f>
        <v>0.8</v>
      </c>
      <c r="G193" s="23">
        <v>15</v>
      </c>
      <c r="H193" s="22">
        <f>G193/SUM($G$192:$G$193)</f>
        <v>0.83333333333333337</v>
      </c>
      <c r="I193" s="23">
        <v>16</v>
      </c>
      <c r="J193" s="22">
        <f>I193/SUM($I$192:$I$193)</f>
        <v>0.72727272727272729</v>
      </c>
      <c r="K193" s="23">
        <v>34</v>
      </c>
      <c r="L193" s="22">
        <f>K193/SUM($K$192:$K$193)</f>
        <v>0.75555555555555554</v>
      </c>
      <c r="M193" s="43">
        <v>126</v>
      </c>
      <c r="N193" s="44">
        <f>M193/SUM($M$192:$M$193)</f>
        <v>0.75</v>
      </c>
    </row>
    <row r="194" spans="2:15" ht="15" customHeight="1" thickTop="1">
      <c r="B194" s="34"/>
      <c r="C194" s="32"/>
      <c r="D194" s="33"/>
      <c r="E194" s="32"/>
      <c r="F194" s="33"/>
      <c r="G194" s="32"/>
      <c r="H194" s="33"/>
      <c r="I194" s="32"/>
      <c r="J194" s="33"/>
      <c r="K194" s="32"/>
      <c r="L194" s="33"/>
      <c r="M194" s="32"/>
      <c r="N194" s="33"/>
    </row>
    <row r="195" spans="2:15" ht="15" customHeight="1" thickBot="1"/>
    <row r="196" spans="2:15" ht="15" customHeight="1" thickTop="1">
      <c r="B196" s="35"/>
      <c r="C196" s="84" t="s">
        <v>2</v>
      </c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6"/>
    </row>
    <row r="197" spans="2:15" ht="53.25" customHeight="1">
      <c r="B197" s="36"/>
      <c r="C197" s="87" t="s">
        <v>47</v>
      </c>
      <c r="D197" s="88"/>
      <c r="E197" s="88" t="s">
        <v>43</v>
      </c>
      <c r="F197" s="88"/>
      <c r="G197" s="88" t="s">
        <v>44</v>
      </c>
      <c r="H197" s="88"/>
      <c r="I197" s="88" t="s">
        <v>48</v>
      </c>
      <c r="J197" s="88"/>
      <c r="K197" s="88" t="s">
        <v>45</v>
      </c>
      <c r="L197" s="88"/>
      <c r="M197" s="88" t="s">
        <v>75</v>
      </c>
      <c r="N197" s="89"/>
    </row>
    <row r="198" spans="2:15" ht="15" customHeight="1" thickBot="1">
      <c r="B198" s="40" t="s">
        <v>32</v>
      </c>
      <c r="C198" s="29" t="s">
        <v>6</v>
      </c>
      <c r="D198" s="30" t="s">
        <v>3</v>
      </c>
      <c r="E198" s="30" t="s">
        <v>6</v>
      </c>
      <c r="F198" s="30" t="s">
        <v>3</v>
      </c>
      <c r="G198" s="30" t="s">
        <v>6</v>
      </c>
      <c r="H198" s="30" t="s">
        <v>3</v>
      </c>
      <c r="I198" s="30" t="s">
        <v>6</v>
      </c>
      <c r="J198" s="30" t="s">
        <v>3</v>
      </c>
      <c r="K198" s="30" t="s">
        <v>6</v>
      </c>
      <c r="L198" s="30" t="s">
        <v>3</v>
      </c>
      <c r="M198" s="30" t="s">
        <v>6</v>
      </c>
      <c r="N198" s="31" t="s">
        <v>3</v>
      </c>
    </row>
    <row r="199" spans="2:15" ht="27" customHeight="1" thickTop="1">
      <c r="B199" s="26" t="s">
        <v>33</v>
      </c>
      <c r="C199" s="13">
        <v>7</v>
      </c>
      <c r="D199" s="14">
        <f>C199/SUM($C$199:$C$207)</f>
        <v>0.17499999999999999</v>
      </c>
      <c r="E199" s="15">
        <v>1</v>
      </c>
      <c r="F199" s="14">
        <f>E199/SUM($E$199:$E$207)</f>
        <v>0.2</v>
      </c>
      <c r="G199" s="15">
        <v>0</v>
      </c>
      <c r="H199" s="14">
        <f>G199/SUM($G$199:$G$207)</f>
        <v>0</v>
      </c>
      <c r="I199" s="15">
        <v>4</v>
      </c>
      <c r="J199" s="14">
        <f>I199/SUM($I$199:$I$207)</f>
        <v>0.44444444444444442</v>
      </c>
      <c r="K199" s="15">
        <v>5</v>
      </c>
      <c r="L199" s="14">
        <f>K199/SUM($K$199:$K$207)</f>
        <v>0.29411764705882354</v>
      </c>
      <c r="M199" s="45">
        <v>17</v>
      </c>
      <c r="N199" s="46">
        <f>M199/SUM($M$199:$M$207)</f>
        <v>0.22972972972972974</v>
      </c>
    </row>
    <row r="200" spans="2:15" ht="25.5" customHeight="1">
      <c r="B200" s="27" t="s">
        <v>38</v>
      </c>
      <c r="C200" s="17">
        <v>1</v>
      </c>
      <c r="D200" s="18">
        <f t="shared" ref="D200:D207" si="32">C200/SUM($C$199:$C$207)</f>
        <v>2.5000000000000001E-2</v>
      </c>
      <c r="E200" s="19">
        <v>1</v>
      </c>
      <c r="F200" s="18">
        <f t="shared" ref="F200:F207" si="33">E200/SUM($E$199:$E$207)</f>
        <v>0.2</v>
      </c>
      <c r="G200" s="19">
        <v>1</v>
      </c>
      <c r="H200" s="18">
        <f t="shared" ref="H200:H207" si="34">G200/SUM($G$199:$G$207)</f>
        <v>0.33333333333333331</v>
      </c>
      <c r="I200" s="19">
        <v>1</v>
      </c>
      <c r="J200" s="18">
        <f t="shared" ref="J200:J207" si="35">I200/SUM($I$199:$I$207)</f>
        <v>0.1111111111111111</v>
      </c>
      <c r="K200" s="19">
        <v>0</v>
      </c>
      <c r="L200" s="18">
        <f t="shared" ref="L200:L207" si="36">K200/SUM($K$199:$K$207)</f>
        <v>0</v>
      </c>
      <c r="M200" s="47">
        <v>4</v>
      </c>
      <c r="N200" s="48">
        <f t="shared" ref="N200:N207" si="37">M200/SUM($M$199:$M$207)</f>
        <v>5.4054054054054057E-2</v>
      </c>
    </row>
    <row r="201" spans="2:15" ht="27" customHeight="1">
      <c r="B201" s="27" t="s">
        <v>34</v>
      </c>
      <c r="C201" s="17">
        <v>0</v>
      </c>
      <c r="D201" s="18">
        <f t="shared" si="32"/>
        <v>0</v>
      </c>
      <c r="E201" s="19">
        <v>0</v>
      </c>
      <c r="F201" s="18">
        <f t="shared" si="33"/>
        <v>0</v>
      </c>
      <c r="G201" s="19">
        <v>0</v>
      </c>
      <c r="H201" s="18">
        <f t="shared" si="34"/>
        <v>0</v>
      </c>
      <c r="I201" s="19">
        <v>0</v>
      </c>
      <c r="J201" s="18">
        <f t="shared" si="35"/>
        <v>0</v>
      </c>
      <c r="K201" s="19">
        <v>0</v>
      </c>
      <c r="L201" s="18">
        <f t="shared" si="36"/>
        <v>0</v>
      </c>
      <c r="M201" s="47">
        <v>0</v>
      </c>
      <c r="N201" s="48">
        <f t="shared" si="37"/>
        <v>0</v>
      </c>
    </row>
    <row r="202" spans="2:15" ht="26.25" customHeight="1">
      <c r="B202" s="27" t="s">
        <v>35</v>
      </c>
      <c r="C202" s="17">
        <v>0</v>
      </c>
      <c r="D202" s="18">
        <f t="shared" si="32"/>
        <v>0</v>
      </c>
      <c r="E202" s="19">
        <v>0</v>
      </c>
      <c r="F202" s="18">
        <f t="shared" si="33"/>
        <v>0</v>
      </c>
      <c r="G202" s="19">
        <v>0</v>
      </c>
      <c r="H202" s="18">
        <f t="shared" si="34"/>
        <v>0</v>
      </c>
      <c r="I202" s="19">
        <v>0</v>
      </c>
      <c r="J202" s="18">
        <f t="shared" si="35"/>
        <v>0</v>
      </c>
      <c r="K202" s="19">
        <v>0</v>
      </c>
      <c r="L202" s="18">
        <f t="shared" si="36"/>
        <v>0</v>
      </c>
      <c r="M202" s="47">
        <v>0</v>
      </c>
      <c r="N202" s="48">
        <f t="shared" si="37"/>
        <v>0</v>
      </c>
    </row>
    <row r="203" spans="2:15" ht="25.5" customHeight="1">
      <c r="B203" s="27" t="s">
        <v>36</v>
      </c>
      <c r="C203" s="17">
        <v>6</v>
      </c>
      <c r="D203" s="18">
        <f t="shared" si="32"/>
        <v>0.15</v>
      </c>
      <c r="E203" s="19">
        <v>0</v>
      </c>
      <c r="F203" s="18">
        <f t="shared" si="33"/>
        <v>0</v>
      </c>
      <c r="G203" s="19">
        <v>0</v>
      </c>
      <c r="H203" s="18">
        <f t="shared" si="34"/>
        <v>0</v>
      </c>
      <c r="I203" s="19">
        <v>0</v>
      </c>
      <c r="J203" s="18">
        <f t="shared" si="35"/>
        <v>0</v>
      </c>
      <c r="K203" s="19">
        <v>0</v>
      </c>
      <c r="L203" s="18">
        <f t="shared" si="36"/>
        <v>0</v>
      </c>
      <c r="M203" s="47">
        <v>6</v>
      </c>
      <c r="N203" s="48">
        <f t="shared" si="37"/>
        <v>8.1081081081081086E-2</v>
      </c>
    </row>
    <row r="204" spans="2:15" ht="29.25" customHeight="1">
      <c r="B204" s="27" t="s">
        <v>191</v>
      </c>
      <c r="C204" s="17">
        <v>11</v>
      </c>
      <c r="D204" s="18">
        <f t="shared" si="32"/>
        <v>0.27500000000000002</v>
      </c>
      <c r="E204" s="19">
        <v>1</v>
      </c>
      <c r="F204" s="18">
        <f t="shared" si="33"/>
        <v>0.2</v>
      </c>
      <c r="G204" s="19">
        <v>1</v>
      </c>
      <c r="H204" s="18">
        <f t="shared" si="34"/>
        <v>0.33333333333333331</v>
      </c>
      <c r="I204" s="19">
        <v>1</v>
      </c>
      <c r="J204" s="18">
        <f t="shared" si="35"/>
        <v>0.1111111111111111</v>
      </c>
      <c r="K204" s="19">
        <v>6</v>
      </c>
      <c r="L204" s="18">
        <f t="shared" si="36"/>
        <v>0.35294117647058826</v>
      </c>
      <c r="M204" s="47">
        <v>20</v>
      </c>
      <c r="N204" s="48">
        <f t="shared" si="37"/>
        <v>0.27027027027027029</v>
      </c>
    </row>
    <row r="205" spans="2:15" ht="15" customHeight="1">
      <c r="B205" s="27" t="s">
        <v>12</v>
      </c>
      <c r="C205" s="17">
        <v>10</v>
      </c>
      <c r="D205" s="18">
        <f t="shared" si="32"/>
        <v>0.25</v>
      </c>
      <c r="E205" s="19">
        <v>0</v>
      </c>
      <c r="F205" s="18">
        <f t="shared" si="33"/>
        <v>0</v>
      </c>
      <c r="G205" s="19">
        <v>0</v>
      </c>
      <c r="H205" s="18">
        <f t="shared" si="34"/>
        <v>0</v>
      </c>
      <c r="I205" s="19">
        <v>1</v>
      </c>
      <c r="J205" s="18">
        <f t="shared" si="35"/>
        <v>0.1111111111111111</v>
      </c>
      <c r="K205" s="19">
        <v>5</v>
      </c>
      <c r="L205" s="18">
        <f t="shared" si="36"/>
        <v>0.29411764705882354</v>
      </c>
      <c r="M205" s="47">
        <v>16</v>
      </c>
      <c r="N205" s="48">
        <f t="shared" si="37"/>
        <v>0.21621621621621623</v>
      </c>
    </row>
    <row r="206" spans="2:15" ht="27.75" customHeight="1">
      <c r="B206" s="27" t="s">
        <v>37</v>
      </c>
      <c r="C206" s="17">
        <v>5</v>
      </c>
      <c r="D206" s="18">
        <f t="shared" si="32"/>
        <v>0.125</v>
      </c>
      <c r="E206" s="19">
        <v>1</v>
      </c>
      <c r="F206" s="18">
        <f t="shared" si="33"/>
        <v>0.2</v>
      </c>
      <c r="G206" s="19">
        <v>1</v>
      </c>
      <c r="H206" s="18">
        <f t="shared" si="34"/>
        <v>0.33333333333333331</v>
      </c>
      <c r="I206" s="19">
        <v>2</v>
      </c>
      <c r="J206" s="18">
        <f t="shared" si="35"/>
        <v>0.22222222222222221</v>
      </c>
      <c r="K206" s="19">
        <v>1</v>
      </c>
      <c r="L206" s="18">
        <f t="shared" si="36"/>
        <v>5.8823529411764705E-2</v>
      </c>
      <c r="M206" s="47">
        <v>10</v>
      </c>
      <c r="N206" s="48">
        <f t="shared" si="37"/>
        <v>0.13513513513513514</v>
      </c>
    </row>
    <row r="207" spans="2:15" ht="15" customHeight="1" thickBot="1">
      <c r="B207" s="28" t="s">
        <v>5</v>
      </c>
      <c r="C207" s="21">
        <v>0</v>
      </c>
      <c r="D207" s="22">
        <f t="shared" si="32"/>
        <v>0</v>
      </c>
      <c r="E207" s="23">
        <v>1</v>
      </c>
      <c r="F207" s="22">
        <f t="shared" si="33"/>
        <v>0.2</v>
      </c>
      <c r="G207" s="23">
        <v>0</v>
      </c>
      <c r="H207" s="22">
        <f t="shared" si="34"/>
        <v>0</v>
      </c>
      <c r="I207" s="23">
        <v>0</v>
      </c>
      <c r="J207" s="22">
        <f t="shared" si="35"/>
        <v>0</v>
      </c>
      <c r="K207" s="23">
        <v>0</v>
      </c>
      <c r="L207" s="22">
        <f t="shared" si="36"/>
        <v>0</v>
      </c>
      <c r="M207" s="43">
        <v>1</v>
      </c>
      <c r="N207" s="44">
        <f t="shared" si="37"/>
        <v>1.3513513513513514E-2</v>
      </c>
    </row>
    <row r="208" spans="2:15" ht="15" customHeight="1" thickTop="1">
      <c r="B208" s="34"/>
      <c r="C208" s="34"/>
      <c r="D208" s="32"/>
      <c r="E208" s="33"/>
      <c r="F208" s="32"/>
      <c r="G208" s="33"/>
      <c r="H208" s="32"/>
      <c r="I208" s="33"/>
      <c r="J208" s="32"/>
      <c r="K208" s="33"/>
      <c r="L208" s="32"/>
      <c r="M208" s="33"/>
      <c r="N208" s="32"/>
      <c r="O208" s="33"/>
    </row>
    <row r="209" spans="2:15" ht="30.75" customHeight="1">
      <c r="B209" s="83" t="s">
        <v>42</v>
      </c>
      <c r="C209" s="83"/>
      <c r="D209" s="83"/>
      <c r="E209" s="83"/>
      <c r="F209" s="83"/>
      <c r="G209" s="83"/>
      <c r="H209" s="83"/>
      <c r="I209" s="83"/>
      <c r="J209" s="83"/>
      <c r="K209" s="33"/>
      <c r="L209" s="32"/>
      <c r="M209" s="33"/>
      <c r="N209" s="32"/>
      <c r="O209" s="33"/>
    </row>
    <row r="210" spans="2:15" ht="15" customHeight="1" thickBot="1"/>
    <row r="211" spans="2:15" ht="15" customHeight="1" thickTop="1">
      <c r="B211" s="35"/>
      <c r="C211" s="84" t="s">
        <v>2</v>
      </c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6"/>
    </row>
    <row r="212" spans="2:15" ht="49.5" customHeight="1">
      <c r="B212" s="36"/>
      <c r="C212" s="87" t="s">
        <v>47</v>
      </c>
      <c r="D212" s="88"/>
      <c r="E212" s="88" t="s">
        <v>43</v>
      </c>
      <c r="F212" s="88"/>
      <c r="G212" s="88" t="s">
        <v>44</v>
      </c>
      <c r="H212" s="88"/>
      <c r="I212" s="88" t="s">
        <v>48</v>
      </c>
      <c r="J212" s="88"/>
      <c r="K212" s="88" t="s">
        <v>45</v>
      </c>
      <c r="L212" s="88"/>
      <c r="M212" s="88" t="s">
        <v>75</v>
      </c>
      <c r="N212" s="89"/>
    </row>
    <row r="213" spans="2:15" ht="15" customHeight="1" thickBot="1">
      <c r="B213" s="75"/>
      <c r="C213" s="29" t="s">
        <v>6</v>
      </c>
      <c r="D213" s="30" t="s">
        <v>3</v>
      </c>
      <c r="E213" s="30" t="s">
        <v>6</v>
      </c>
      <c r="F213" s="30" t="s">
        <v>3</v>
      </c>
      <c r="G213" s="30" t="s">
        <v>6</v>
      </c>
      <c r="H213" s="30" t="s">
        <v>3</v>
      </c>
      <c r="I213" s="30" t="s">
        <v>6</v>
      </c>
      <c r="J213" s="30" t="s">
        <v>3</v>
      </c>
      <c r="K213" s="30" t="s">
        <v>6</v>
      </c>
      <c r="L213" s="30" t="s">
        <v>3</v>
      </c>
      <c r="M213" s="30" t="s">
        <v>6</v>
      </c>
      <c r="N213" s="31" t="s">
        <v>3</v>
      </c>
    </row>
    <row r="214" spans="2:15" ht="15" customHeight="1" thickTop="1">
      <c r="B214" s="26" t="s">
        <v>13</v>
      </c>
      <c r="C214" s="13">
        <v>71</v>
      </c>
      <c r="D214" s="76">
        <f>C214/73</f>
        <v>0.9726027397260274</v>
      </c>
      <c r="E214" s="15">
        <v>8</v>
      </c>
      <c r="F214" s="14">
        <f>E214/10</f>
        <v>0.8</v>
      </c>
      <c r="G214" s="15">
        <v>16</v>
      </c>
      <c r="H214" s="14">
        <f>G214/18</f>
        <v>0.88888888888888884</v>
      </c>
      <c r="I214" s="15">
        <v>21</v>
      </c>
      <c r="J214" s="14">
        <f>I214/22</f>
        <v>0.95454545454545459</v>
      </c>
      <c r="K214" s="15">
        <v>44</v>
      </c>
      <c r="L214" s="14">
        <f>K214/45</f>
        <v>0.97777777777777775</v>
      </c>
      <c r="M214" s="45">
        <v>160</v>
      </c>
      <c r="N214" s="46">
        <f>M214/168</f>
        <v>0.95238095238095233</v>
      </c>
    </row>
    <row r="215" spans="2:15" ht="15" customHeight="1">
      <c r="B215" s="27" t="s">
        <v>14</v>
      </c>
      <c r="C215" s="17">
        <v>21</v>
      </c>
      <c r="D215" s="77">
        <f t="shared" ref="D215:D222" si="38">C215/73</f>
        <v>0.28767123287671231</v>
      </c>
      <c r="E215" s="19">
        <v>1</v>
      </c>
      <c r="F215" s="18">
        <f t="shared" ref="F215:F222" si="39">E215/10</f>
        <v>0.1</v>
      </c>
      <c r="G215" s="19">
        <v>3</v>
      </c>
      <c r="H215" s="18">
        <f t="shared" ref="H215:H222" si="40">G215/18</f>
        <v>0.16666666666666666</v>
      </c>
      <c r="I215" s="19">
        <v>6</v>
      </c>
      <c r="J215" s="18">
        <f t="shared" ref="J215:J222" si="41">I215/22</f>
        <v>0.27272727272727271</v>
      </c>
      <c r="K215" s="19">
        <v>12</v>
      </c>
      <c r="L215" s="18">
        <f t="shared" ref="L215:L222" si="42">K215/45</f>
        <v>0.26666666666666666</v>
      </c>
      <c r="M215" s="47">
        <v>43</v>
      </c>
      <c r="N215" s="48">
        <f t="shared" ref="N215:N222" si="43">M215/168</f>
        <v>0.25595238095238093</v>
      </c>
    </row>
    <row r="216" spans="2:15" ht="15" customHeight="1">
      <c r="B216" s="27" t="s">
        <v>20</v>
      </c>
      <c r="C216" s="17">
        <v>3</v>
      </c>
      <c r="D216" s="77">
        <f t="shared" si="38"/>
        <v>4.1095890410958902E-2</v>
      </c>
      <c r="E216" s="19">
        <v>1</v>
      </c>
      <c r="F216" s="18">
        <f t="shared" si="39"/>
        <v>0.1</v>
      </c>
      <c r="G216" s="19">
        <v>0</v>
      </c>
      <c r="H216" s="18">
        <f t="shared" si="40"/>
        <v>0</v>
      </c>
      <c r="I216" s="19">
        <v>3</v>
      </c>
      <c r="J216" s="18">
        <f t="shared" si="41"/>
        <v>0.13636363636363635</v>
      </c>
      <c r="K216" s="19">
        <v>4</v>
      </c>
      <c r="L216" s="18">
        <f t="shared" si="42"/>
        <v>8.8888888888888892E-2</v>
      </c>
      <c r="M216" s="47">
        <v>11</v>
      </c>
      <c r="N216" s="48">
        <f t="shared" si="43"/>
        <v>6.5476190476190479E-2</v>
      </c>
    </row>
    <row r="217" spans="2:15" ht="15" customHeight="1">
      <c r="B217" s="27" t="s">
        <v>192</v>
      </c>
      <c r="C217" s="17">
        <v>2</v>
      </c>
      <c r="D217" s="77">
        <f t="shared" si="38"/>
        <v>2.7397260273972601E-2</v>
      </c>
      <c r="E217" s="19">
        <v>1</v>
      </c>
      <c r="F217" s="18">
        <f t="shared" si="39"/>
        <v>0.1</v>
      </c>
      <c r="G217" s="19">
        <v>0</v>
      </c>
      <c r="H217" s="18">
        <f t="shared" si="40"/>
        <v>0</v>
      </c>
      <c r="I217" s="19">
        <v>1</v>
      </c>
      <c r="J217" s="18">
        <f t="shared" si="41"/>
        <v>4.5454545454545456E-2</v>
      </c>
      <c r="K217" s="19">
        <v>3</v>
      </c>
      <c r="L217" s="18">
        <f t="shared" si="42"/>
        <v>6.6666666666666666E-2</v>
      </c>
      <c r="M217" s="47">
        <v>7</v>
      </c>
      <c r="N217" s="48">
        <f t="shared" si="43"/>
        <v>4.1666666666666664E-2</v>
      </c>
    </row>
    <row r="218" spans="2:15" ht="15" customHeight="1">
      <c r="B218" s="27" t="s">
        <v>15</v>
      </c>
      <c r="C218" s="17">
        <v>22</v>
      </c>
      <c r="D218" s="77">
        <f t="shared" si="38"/>
        <v>0.30136986301369861</v>
      </c>
      <c r="E218" s="19">
        <v>2</v>
      </c>
      <c r="F218" s="18">
        <f t="shared" si="39"/>
        <v>0.2</v>
      </c>
      <c r="G218" s="19">
        <v>2</v>
      </c>
      <c r="H218" s="18">
        <f t="shared" si="40"/>
        <v>0.1111111111111111</v>
      </c>
      <c r="I218" s="19">
        <v>7</v>
      </c>
      <c r="J218" s="18">
        <f t="shared" si="41"/>
        <v>0.31818181818181818</v>
      </c>
      <c r="K218" s="19">
        <v>10</v>
      </c>
      <c r="L218" s="18">
        <f t="shared" si="42"/>
        <v>0.22222222222222221</v>
      </c>
      <c r="M218" s="47">
        <v>43</v>
      </c>
      <c r="N218" s="48">
        <f t="shared" si="43"/>
        <v>0.25595238095238093</v>
      </c>
    </row>
    <row r="219" spans="2:15" ht="15" customHeight="1">
      <c r="B219" s="27" t="s">
        <v>16</v>
      </c>
      <c r="C219" s="17">
        <v>13</v>
      </c>
      <c r="D219" s="77">
        <f t="shared" si="38"/>
        <v>0.17808219178082191</v>
      </c>
      <c r="E219" s="19">
        <v>0</v>
      </c>
      <c r="F219" s="18">
        <f t="shared" si="39"/>
        <v>0</v>
      </c>
      <c r="G219" s="19">
        <v>1</v>
      </c>
      <c r="H219" s="18">
        <f t="shared" si="40"/>
        <v>5.5555555555555552E-2</v>
      </c>
      <c r="I219" s="19">
        <v>5</v>
      </c>
      <c r="J219" s="18">
        <f t="shared" si="41"/>
        <v>0.22727272727272727</v>
      </c>
      <c r="K219" s="19">
        <v>3</v>
      </c>
      <c r="L219" s="18">
        <f t="shared" si="42"/>
        <v>6.6666666666666666E-2</v>
      </c>
      <c r="M219" s="47">
        <v>22</v>
      </c>
      <c r="N219" s="48">
        <f t="shared" si="43"/>
        <v>0.13095238095238096</v>
      </c>
    </row>
    <row r="220" spans="2:15" ht="15" customHeight="1">
      <c r="B220" s="27" t="s">
        <v>17</v>
      </c>
      <c r="C220" s="17">
        <v>12</v>
      </c>
      <c r="D220" s="77">
        <f t="shared" si="38"/>
        <v>0.16438356164383561</v>
      </c>
      <c r="E220" s="19">
        <v>2</v>
      </c>
      <c r="F220" s="18">
        <f t="shared" si="39"/>
        <v>0.2</v>
      </c>
      <c r="G220" s="19">
        <v>0</v>
      </c>
      <c r="H220" s="18">
        <f t="shared" si="40"/>
        <v>0</v>
      </c>
      <c r="I220" s="19">
        <v>3</v>
      </c>
      <c r="J220" s="18">
        <f t="shared" si="41"/>
        <v>0.13636363636363635</v>
      </c>
      <c r="K220" s="19">
        <v>6</v>
      </c>
      <c r="L220" s="18">
        <f t="shared" si="42"/>
        <v>0.13333333333333333</v>
      </c>
      <c r="M220" s="47">
        <v>23</v>
      </c>
      <c r="N220" s="48">
        <f t="shared" si="43"/>
        <v>0.13690476190476192</v>
      </c>
    </row>
    <row r="221" spans="2:15" ht="15" customHeight="1">
      <c r="B221" s="27" t="s">
        <v>18</v>
      </c>
      <c r="C221" s="17">
        <v>8</v>
      </c>
      <c r="D221" s="77">
        <f t="shared" si="38"/>
        <v>0.1095890410958904</v>
      </c>
      <c r="E221" s="19">
        <v>1</v>
      </c>
      <c r="F221" s="18">
        <f t="shared" si="39"/>
        <v>0.1</v>
      </c>
      <c r="G221" s="19">
        <v>0</v>
      </c>
      <c r="H221" s="18">
        <f t="shared" si="40"/>
        <v>0</v>
      </c>
      <c r="I221" s="19">
        <v>2</v>
      </c>
      <c r="J221" s="18">
        <f t="shared" si="41"/>
        <v>9.0909090909090912E-2</v>
      </c>
      <c r="K221" s="19">
        <v>6</v>
      </c>
      <c r="L221" s="18">
        <f t="shared" si="42"/>
        <v>0.13333333333333333</v>
      </c>
      <c r="M221" s="47">
        <v>17</v>
      </c>
      <c r="N221" s="48">
        <f t="shared" si="43"/>
        <v>0.10119047619047619</v>
      </c>
    </row>
    <row r="222" spans="2:15" ht="15" customHeight="1" thickBot="1">
      <c r="B222" s="28" t="s">
        <v>5</v>
      </c>
      <c r="C222" s="21">
        <v>5</v>
      </c>
      <c r="D222" s="78">
        <f t="shared" si="38"/>
        <v>6.8493150684931503E-2</v>
      </c>
      <c r="E222" s="23">
        <v>1</v>
      </c>
      <c r="F222" s="22">
        <f t="shared" si="39"/>
        <v>0.1</v>
      </c>
      <c r="G222" s="23">
        <v>0</v>
      </c>
      <c r="H222" s="22">
        <f t="shared" si="40"/>
        <v>0</v>
      </c>
      <c r="I222" s="23">
        <v>1</v>
      </c>
      <c r="J222" s="22">
        <f t="shared" si="41"/>
        <v>4.5454545454545456E-2</v>
      </c>
      <c r="K222" s="23">
        <v>1</v>
      </c>
      <c r="L222" s="22">
        <f t="shared" si="42"/>
        <v>2.2222222222222223E-2</v>
      </c>
      <c r="M222" s="43">
        <v>8</v>
      </c>
      <c r="N222" s="44">
        <f t="shared" si="43"/>
        <v>4.7619047619047616E-2</v>
      </c>
    </row>
    <row r="223" spans="2:15" ht="15" customHeight="1" thickTop="1">
      <c r="B223" s="34"/>
      <c r="C223" s="34"/>
      <c r="D223" s="32"/>
      <c r="E223" s="33"/>
      <c r="F223" s="32"/>
      <c r="G223" s="33"/>
      <c r="H223" s="32"/>
      <c r="I223" s="33"/>
      <c r="J223" s="32"/>
      <c r="K223" s="33"/>
      <c r="L223" s="32"/>
      <c r="M223" s="33"/>
      <c r="N223" s="32"/>
      <c r="O223" s="33"/>
    </row>
    <row r="224" spans="2:15" ht="41.25" customHeight="1">
      <c r="B224" s="79" t="s">
        <v>66</v>
      </c>
      <c r="C224" s="79"/>
      <c r="D224" s="79"/>
      <c r="E224" s="79"/>
      <c r="F224" s="79"/>
      <c r="G224" s="79"/>
      <c r="H224" s="79"/>
      <c r="I224" s="79"/>
      <c r="J224" s="79"/>
      <c r="K224" s="33"/>
      <c r="L224" s="32"/>
      <c r="M224" s="33"/>
      <c r="N224" s="32"/>
      <c r="O224" s="33"/>
    </row>
    <row r="225" spans="2:15" ht="15" customHeight="1" thickBot="1"/>
    <row r="226" spans="2:15" ht="15" customHeight="1" thickTop="1">
      <c r="B226" s="35"/>
      <c r="C226" s="84" t="s">
        <v>2</v>
      </c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6"/>
    </row>
    <row r="227" spans="2:15" ht="52.5" customHeight="1">
      <c r="B227" s="36"/>
      <c r="C227" s="87" t="s">
        <v>47</v>
      </c>
      <c r="D227" s="88"/>
      <c r="E227" s="88" t="s">
        <v>43</v>
      </c>
      <c r="F227" s="88"/>
      <c r="G227" s="88" t="s">
        <v>44</v>
      </c>
      <c r="H227" s="88"/>
      <c r="I227" s="88" t="s">
        <v>48</v>
      </c>
      <c r="J227" s="88"/>
      <c r="K227" s="88" t="s">
        <v>45</v>
      </c>
      <c r="L227" s="88"/>
      <c r="M227" s="88" t="s">
        <v>75</v>
      </c>
      <c r="N227" s="89"/>
    </row>
    <row r="228" spans="2:15" ht="15" customHeight="1" thickBot="1">
      <c r="B228" s="75"/>
      <c r="C228" s="29" t="s">
        <v>6</v>
      </c>
      <c r="D228" s="30" t="s">
        <v>3</v>
      </c>
      <c r="E228" s="30" t="s">
        <v>6</v>
      </c>
      <c r="F228" s="30" t="s">
        <v>3</v>
      </c>
      <c r="G228" s="30" t="s">
        <v>6</v>
      </c>
      <c r="H228" s="30" t="s">
        <v>3</v>
      </c>
      <c r="I228" s="30" t="s">
        <v>6</v>
      </c>
      <c r="J228" s="30" t="s">
        <v>3</v>
      </c>
      <c r="K228" s="30" t="s">
        <v>6</v>
      </c>
      <c r="L228" s="30" t="s">
        <v>3</v>
      </c>
      <c r="M228" s="30" t="s">
        <v>6</v>
      </c>
      <c r="N228" s="31" t="s">
        <v>3</v>
      </c>
    </row>
    <row r="229" spans="2:15" ht="15" customHeight="1" thickTop="1">
      <c r="B229" s="26" t="s">
        <v>193</v>
      </c>
      <c r="C229" s="13">
        <v>1</v>
      </c>
      <c r="D229" s="76">
        <f>C229/73</f>
        <v>1.3698630136986301E-2</v>
      </c>
      <c r="E229" s="15">
        <v>0</v>
      </c>
      <c r="F229" s="14">
        <f>E229/10</f>
        <v>0</v>
      </c>
      <c r="G229" s="15">
        <v>0</v>
      </c>
      <c r="H229" s="14">
        <f>G229/18</f>
        <v>0</v>
      </c>
      <c r="I229" s="15">
        <v>1</v>
      </c>
      <c r="J229" s="14">
        <f>I229/22</f>
        <v>4.5454545454545456E-2</v>
      </c>
      <c r="K229" s="15">
        <v>1</v>
      </c>
      <c r="L229" s="14">
        <f>K229/45</f>
        <v>2.2222222222222223E-2</v>
      </c>
      <c r="M229" s="45">
        <v>3</v>
      </c>
      <c r="N229" s="46">
        <f>M229/168</f>
        <v>1.7857142857142856E-2</v>
      </c>
    </row>
    <row r="230" spans="2:15" ht="15" customHeight="1">
      <c r="B230" s="27" t="s">
        <v>67</v>
      </c>
      <c r="C230" s="17">
        <v>1</v>
      </c>
      <c r="D230" s="77">
        <f t="shared" ref="D230:D234" si="44">C230/73</f>
        <v>1.3698630136986301E-2</v>
      </c>
      <c r="E230" s="19">
        <v>0</v>
      </c>
      <c r="F230" s="18">
        <f t="shared" ref="F230:F234" si="45">E230/10</f>
        <v>0</v>
      </c>
      <c r="G230" s="19">
        <v>0</v>
      </c>
      <c r="H230" s="18">
        <f t="shared" ref="H230:H234" si="46">G230/18</f>
        <v>0</v>
      </c>
      <c r="I230" s="19">
        <v>0</v>
      </c>
      <c r="J230" s="18">
        <f t="shared" ref="J230:J234" si="47">I230/22</f>
        <v>0</v>
      </c>
      <c r="K230" s="19">
        <v>0</v>
      </c>
      <c r="L230" s="18">
        <f t="shared" ref="L230:L234" si="48">K230/45</f>
        <v>0</v>
      </c>
      <c r="M230" s="47">
        <v>1</v>
      </c>
      <c r="N230" s="48">
        <f t="shared" ref="N230:N234" si="49">M230/168</f>
        <v>5.9523809523809521E-3</v>
      </c>
    </row>
    <row r="231" spans="2:15" ht="15" customHeight="1">
      <c r="B231" s="27" t="s">
        <v>68</v>
      </c>
      <c r="C231" s="17">
        <v>3</v>
      </c>
      <c r="D231" s="77">
        <f t="shared" si="44"/>
        <v>4.1095890410958902E-2</v>
      </c>
      <c r="E231" s="19">
        <v>1</v>
      </c>
      <c r="F231" s="18">
        <f t="shared" si="45"/>
        <v>0.1</v>
      </c>
      <c r="G231" s="19">
        <v>0</v>
      </c>
      <c r="H231" s="18">
        <f t="shared" si="46"/>
        <v>0</v>
      </c>
      <c r="I231" s="19">
        <v>6</v>
      </c>
      <c r="J231" s="18">
        <f t="shared" si="47"/>
        <v>0.27272727272727271</v>
      </c>
      <c r="K231" s="19">
        <v>6</v>
      </c>
      <c r="L231" s="18">
        <f t="shared" si="48"/>
        <v>0.13333333333333333</v>
      </c>
      <c r="M231" s="47">
        <v>16</v>
      </c>
      <c r="N231" s="48">
        <f t="shared" si="49"/>
        <v>9.5238095238095233E-2</v>
      </c>
    </row>
    <row r="232" spans="2:15" ht="15" customHeight="1">
      <c r="B232" s="27" t="s">
        <v>194</v>
      </c>
      <c r="C232" s="17">
        <v>2</v>
      </c>
      <c r="D232" s="77">
        <f t="shared" si="44"/>
        <v>2.7397260273972601E-2</v>
      </c>
      <c r="E232" s="19">
        <v>0</v>
      </c>
      <c r="F232" s="18">
        <f t="shared" si="45"/>
        <v>0</v>
      </c>
      <c r="G232" s="19">
        <v>0</v>
      </c>
      <c r="H232" s="18">
        <f t="shared" si="46"/>
        <v>0</v>
      </c>
      <c r="I232" s="19">
        <v>0</v>
      </c>
      <c r="J232" s="18">
        <f t="shared" si="47"/>
        <v>0</v>
      </c>
      <c r="K232" s="19">
        <v>0</v>
      </c>
      <c r="L232" s="18">
        <f t="shared" si="48"/>
        <v>0</v>
      </c>
      <c r="M232" s="47">
        <v>2</v>
      </c>
      <c r="N232" s="48">
        <f t="shared" si="49"/>
        <v>1.1904761904761904E-2</v>
      </c>
    </row>
    <row r="233" spans="2:15" ht="15" customHeight="1">
      <c r="B233" s="27" t="s">
        <v>5</v>
      </c>
      <c r="C233" s="17">
        <v>10</v>
      </c>
      <c r="D233" s="77">
        <f t="shared" si="44"/>
        <v>0.13698630136986301</v>
      </c>
      <c r="E233" s="19">
        <v>0</v>
      </c>
      <c r="F233" s="18">
        <f t="shared" si="45"/>
        <v>0</v>
      </c>
      <c r="G233" s="19">
        <v>0</v>
      </c>
      <c r="H233" s="18">
        <f t="shared" si="46"/>
        <v>0</v>
      </c>
      <c r="I233" s="19">
        <v>0</v>
      </c>
      <c r="J233" s="18">
        <f t="shared" si="47"/>
        <v>0</v>
      </c>
      <c r="K233" s="19">
        <v>0</v>
      </c>
      <c r="L233" s="18">
        <f t="shared" si="48"/>
        <v>0</v>
      </c>
      <c r="M233" s="47">
        <v>10</v>
      </c>
      <c r="N233" s="48">
        <f t="shared" si="49"/>
        <v>5.9523809523809521E-2</v>
      </c>
    </row>
    <row r="234" spans="2:15" ht="15" customHeight="1" thickBot="1">
      <c r="B234" s="28" t="s">
        <v>69</v>
      </c>
      <c r="C234" s="21">
        <v>57</v>
      </c>
      <c r="D234" s="78">
        <f t="shared" si="44"/>
        <v>0.78082191780821919</v>
      </c>
      <c r="E234" s="23">
        <v>9</v>
      </c>
      <c r="F234" s="22">
        <f t="shared" si="45"/>
        <v>0.9</v>
      </c>
      <c r="G234" s="23">
        <v>18</v>
      </c>
      <c r="H234" s="22">
        <f t="shared" si="46"/>
        <v>1</v>
      </c>
      <c r="I234" s="23">
        <v>16</v>
      </c>
      <c r="J234" s="22">
        <f t="shared" si="47"/>
        <v>0.72727272727272729</v>
      </c>
      <c r="K234" s="23">
        <v>38</v>
      </c>
      <c r="L234" s="22">
        <f t="shared" si="48"/>
        <v>0.84444444444444444</v>
      </c>
      <c r="M234" s="43">
        <v>138</v>
      </c>
      <c r="N234" s="44">
        <f t="shared" si="49"/>
        <v>0.8214285714285714</v>
      </c>
    </row>
    <row r="235" spans="2:15" ht="15" customHeight="1" thickTop="1">
      <c r="B235" s="34"/>
      <c r="C235" s="34"/>
      <c r="D235" s="32"/>
      <c r="E235" s="33"/>
      <c r="F235" s="32"/>
      <c r="G235" s="33"/>
      <c r="H235" s="32"/>
      <c r="I235" s="33"/>
      <c r="J235" s="32"/>
      <c r="K235" s="33"/>
      <c r="L235" s="32"/>
      <c r="M235" s="33"/>
      <c r="N235" s="32"/>
      <c r="O235" s="33"/>
    </row>
    <row r="236" spans="2:15" ht="21" customHeight="1">
      <c r="B236" s="80" t="s">
        <v>49</v>
      </c>
      <c r="C236" s="80"/>
      <c r="D236" s="80"/>
      <c r="E236" s="80"/>
      <c r="F236" s="80"/>
      <c r="G236" s="80"/>
      <c r="H236" s="80"/>
      <c r="I236" s="80"/>
      <c r="J236" s="80"/>
      <c r="K236" s="33"/>
      <c r="L236" s="32"/>
      <c r="M236" s="33"/>
      <c r="N236" s="32"/>
      <c r="O236" s="33"/>
    </row>
    <row r="237" spans="2:15" ht="15" customHeight="1" thickBot="1"/>
    <row r="238" spans="2:15" ht="15" customHeight="1" thickTop="1">
      <c r="B238" s="90"/>
      <c r="C238" s="84" t="s">
        <v>2</v>
      </c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6"/>
    </row>
    <row r="239" spans="2:15" ht="48" customHeight="1">
      <c r="B239" s="91"/>
      <c r="C239" s="87" t="s">
        <v>47</v>
      </c>
      <c r="D239" s="88"/>
      <c r="E239" s="88" t="s">
        <v>43</v>
      </c>
      <c r="F239" s="88"/>
      <c r="G239" s="88" t="s">
        <v>44</v>
      </c>
      <c r="H239" s="88"/>
      <c r="I239" s="88" t="s">
        <v>48</v>
      </c>
      <c r="J239" s="88"/>
      <c r="K239" s="88" t="s">
        <v>45</v>
      </c>
      <c r="L239" s="88"/>
      <c r="M239" s="88" t="s">
        <v>75</v>
      </c>
      <c r="N239" s="89"/>
    </row>
    <row r="240" spans="2:15" ht="15" customHeight="1" thickBot="1">
      <c r="B240" s="92"/>
      <c r="C240" s="29" t="s">
        <v>6</v>
      </c>
      <c r="D240" s="30" t="s">
        <v>3</v>
      </c>
      <c r="E240" s="30" t="s">
        <v>6</v>
      </c>
      <c r="F240" s="30" t="s">
        <v>3</v>
      </c>
      <c r="G240" s="30" t="s">
        <v>6</v>
      </c>
      <c r="H240" s="30" t="s">
        <v>3</v>
      </c>
      <c r="I240" s="30" t="s">
        <v>6</v>
      </c>
      <c r="J240" s="30" t="s">
        <v>3</v>
      </c>
      <c r="K240" s="30" t="s">
        <v>6</v>
      </c>
      <c r="L240" s="30" t="s">
        <v>3</v>
      </c>
      <c r="M240" s="30" t="s">
        <v>6</v>
      </c>
      <c r="N240" s="31" t="s">
        <v>3</v>
      </c>
    </row>
    <row r="241" spans="2:15" ht="15" customHeight="1" thickTop="1">
      <c r="B241" s="12" t="s">
        <v>50</v>
      </c>
      <c r="C241" s="13">
        <v>22</v>
      </c>
      <c r="D241" s="14">
        <f>C241/SUM($C$241:$C$242)</f>
        <v>0.35483870967741937</v>
      </c>
      <c r="E241" s="15">
        <v>7</v>
      </c>
      <c r="F241" s="14">
        <f>E241/SUM($E$241:$E$242)</f>
        <v>0.77777777777777779</v>
      </c>
      <c r="G241" s="15">
        <v>2</v>
      </c>
      <c r="H241" s="14">
        <f>G241/SUM($G$241:$G$242)</f>
        <v>0.125</v>
      </c>
      <c r="I241" s="15">
        <v>5</v>
      </c>
      <c r="J241" s="14">
        <f>I241/SUM($I$241:$I$242)</f>
        <v>0.25</v>
      </c>
      <c r="K241" s="15">
        <v>13</v>
      </c>
      <c r="L241" s="14">
        <f>K241/SUM($K$241:$K$242)</f>
        <v>0.3611111111111111</v>
      </c>
      <c r="M241" s="45">
        <v>49</v>
      </c>
      <c r="N241" s="46">
        <f>M241/SUM($M$241:$M$242)</f>
        <v>0.34265734265734266</v>
      </c>
    </row>
    <row r="242" spans="2:15" ht="15" customHeight="1" thickBot="1">
      <c r="B242" s="20" t="s">
        <v>31</v>
      </c>
      <c r="C242" s="21">
        <v>40</v>
      </c>
      <c r="D242" s="22">
        <f>C242/SUM($C$241:$C$242)</f>
        <v>0.64516129032258063</v>
      </c>
      <c r="E242" s="23">
        <v>2</v>
      </c>
      <c r="F242" s="22">
        <f>E242/SUM($E$241:$E$242)</f>
        <v>0.22222222222222221</v>
      </c>
      <c r="G242" s="23">
        <v>14</v>
      </c>
      <c r="H242" s="22">
        <f>G242/SUM($G$241:$G$242)</f>
        <v>0.875</v>
      </c>
      <c r="I242" s="23">
        <v>15</v>
      </c>
      <c r="J242" s="22">
        <f>I242/SUM($I$241:$I$242)</f>
        <v>0.75</v>
      </c>
      <c r="K242" s="23">
        <v>23</v>
      </c>
      <c r="L242" s="22">
        <f>K242/SUM($K$241:$K$242)</f>
        <v>0.63888888888888884</v>
      </c>
      <c r="M242" s="43">
        <v>94</v>
      </c>
      <c r="N242" s="44">
        <f>M242/SUM($M$241:$M$242)</f>
        <v>0.65734265734265729</v>
      </c>
    </row>
    <row r="243" spans="2:15" ht="15" customHeight="1" thickTop="1">
      <c r="B243" s="34"/>
      <c r="C243" s="32"/>
      <c r="D243" s="33"/>
      <c r="E243" s="32"/>
      <c r="F243" s="33"/>
      <c r="G243" s="32"/>
      <c r="H243" s="33"/>
      <c r="I243" s="32"/>
      <c r="J243" s="33"/>
      <c r="K243" s="32"/>
      <c r="L243" s="33"/>
      <c r="M243" s="32"/>
      <c r="N243" s="33"/>
    </row>
    <row r="244" spans="2:15" ht="15" customHeight="1" thickBot="1"/>
    <row r="245" spans="2:15" ht="15" customHeight="1" thickTop="1">
      <c r="B245" s="35"/>
      <c r="C245" s="84" t="s">
        <v>2</v>
      </c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6"/>
    </row>
    <row r="246" spans="2:15" ht="48" customHeight="1">
      <c r="B246" s="36"/>
      <c r="C246" s="87" t="s">
        <v>47</v>
      </c>
      <c r="D246" s="88"/>
      <c r="E246" s="88" t="s">
        <v>43</v>
      </c>
      <c r="F246" s="88"/>
      <c r="G246" s="88" t="s">
        <v>44</v>
      </c>
      <c r="H246" s="88"/>
      <c r="I246" s="88" t="s">
        <v>48</v>
      </c>
      <c r="J246" s="88"/>
      <c r="K246" s="88" t="s">
        <v>45</v>
      </c>
      <c r="L246" s="88"/>
      <c r="M246" s="88" t="s">
        <v>75</v>
      </c>
      <c r="N246" s="89"/>
    </row>
    <row r="247" spans="2:15" ht="15" customHeight="1" thickBot="1">
      <c r="B247" s="40" t="s">
        <v>55</v>
      </c>
      <c r="C247" s="29" t="s">
        <v>6</v>
      </c>
      <c r="D247" s="30" t="s">
        <v>3</v>
      </c>
      <c r="E247" s="30" t="s">
        <v>6</v>
      </c>
      <c r="F247" s="30" t="s">
        <v>3</v>
      </c>
      <c r="G247" s="30" t="s">
        <v>6</v>
      </c>
      <c r="H247" s="30" t="s">
        <v>3</v>
      </c>
      <c r="I247" s="30" t="s">
        <v>6</v>
      </c>
      <c r="J247" s="30" t="s">
        <v>3</v>
      </c>
      <c r="K247" s="30" t="s">
        <v>6</v>
      </c>
      <c r="L247" s="30" t="s">
        <v>3</v>
      </c>
      <c r="M247" s="30" t="s">
        <v>6</v>
      </c>
      <c r="N247" s="31" t="s">
        <v>3</v>
      </c>
    </row>
    <row r="248" spans="2:15" ht="15" customHeight="1" thickTop="1">
      <c r="B248" s="26" t="s">
        <v>51</v>
      </c>
      <c r="C248" s="13">
        <v>13</v>
      </c>
      <c r="D248" s="76">
        <f>C248/SUM($C$248:$C$252)</f>
        <v>0.43333333333333335</v>
      </c>
      <c r="E248" s="15">
        <v>4</v>
      </c>
      <c r="F248" s="14">
        <f>E248/SUM($E$248:$E$252)</f>
        <v>0.5</v>
      </c>
      <c r="G248" s="15">
        <v>1</v>
      </c>
      <c r="H248" s="14">
        <f>G248/SUM($G$248:$G$252)</f>
        <v>0.5</v>
      </c>
      <c r="I248" s="15">
        <v>3</v>
      </c>
      <c r="J248" s="14">
        <f>I248/SUM($I$248:$I$252)</f>
        <v>0.42857142857142855</v>
      </c>
      <c r="K248" s="15">
        <v>7</v>
      </c>
      <c r="L248" s="14">
        <f>K248/SUM(K248:K252)</f>
        <v>0.4375</v>
      </c>
      <c r="M248" s="45">
        <v>28</v>
      </c>
      <c r="N248" s="46">
        <f>M248/SUM($M$248:$M$252)</f>
        <v>0.44444444444444442</v>
      </c>
    </row>
    <row r="249" spans="2:15" ht="15" customHeight="1">
      <c r="B249" s="27" t="s">
        <v>52</v>
      </c>
      <c r="C249" s="17">
        <v>1</v>
      </c>
      <c r="D249" s="77">
        <f t="shared" ref="D249:D252" si="50">C249/SUM($C$248:$C$252)</f>
        <v>3.3333333333333333E-2</v>
      </c>
      <c r="E249" s="19">
        <v>0</v>
      </c>
      <c r="F249" s="18">
        <f t="shared" ref="F249:F252" si="51">E249/SUM($E$248:$E$252)</f>
        <v>0</v>
      </c>
      <c r="G249" s="19">
        <v>0</v>
      </c>
      <c r="H249" s="18">
        <f t="shared" ref="H249:H252" si="52">G249/SUM($G$248:$G$252)</f>
        <v>0</v>
      </c>
      <c r="I249" s="19">
        <v>0</v>
      </c>
      <c r="J249" s="18">
        <f t="shared" ref="J249:J252" si="53">I249/SUM($I$248:$I$252)</f>
        <v>0</v>
      </c>
      <c r="K249" s="19">
        <v>0</v>
      </c>
      <c r="L249" s="18">
        <f t="shared" ref="L249:L252" si="54">K249/SUM(K249:K253)</f>
        <v>0</v>
      </c>
      <c r="M249" s="47">
        <v>1</v>
      </c>
      <c r="N249" s="48">
        <f>M249/SUM($M$248:$M$252)</f>
        <v>1.5873015873015872E-2</v>
      </c>
    </row>
    <row r="250" spans="2:15" ht="15" customHeight="1">
      <c r="B250" s="27" t="s">
        <v>53</v>
      </c>
      <c r="C250" s="17">
        <v>4</v>
      </c>
      <c r="D250" s="77">
        <f t="shared" si="50"/>
        <v>0.13333333333333333</v>
      </c>
      <c r="E250" s="19">
        <v>2</v>
      </c>
      <c r="F250" s="18">
        <f t="shared" si="51"/>
        <v>0.25</v>
      </c>
      <c r="G250" s="19">
        <v>0</v>
      </c>
      <c r="H250" s="18">
        <f t="shared" si="52"/>
        <v>0</v>
      </c>
      <c r="I250" s="19">
        <v>0</v>
      </c>
      <c r="J250" s="18">
        <f t="shared" si="53"/>
        <v>0</v>
      </c>
      <c r="K250" s="19">
        <v>2</v>
      </c>
      <c r="L250" s="18">
        <f t="shared" si="54"/>
        <v>0.22222222222222221</v>
      </c>
      <c r="M250" s="47">
        <v>8</v>
      </c>
      <c r="N250" s="48">
        <f>M250/SUM($M$248:$M$252)</f>
        <v>0.12698412698412698</v>
      </c>
    </row>
    <row r="251" spans="2:15" ht="15" customHeight="1">
      <c r="B251" s="27" t="s">
        <v>54</v>
      </c>
      <c r="C251" s="17">
        <v>9</v>
      </c>
      <c r="D251" s="77">
        <f t="shared" si="50"/>
        <v>0.3</v>
      </c>
      <c r="E251" s="19">
        <v>1</v>
      </c>
      <c r="F251" s="18">
        <f t="shared" si="51"/>
        <v>0.125</v>
      </c>
      <c r="G251" s="19">
        <v>1</v>
      </c>
      <c r="H251" s="18">
        <f t="shared" si="52"/>
        <v>0.5</v>
      </c>
      <c r="I251" s="19">
        <v>4</v>
      </c>
      <c r="J251" s="18">
        <f t="shared" si="53"/>
        <v>0.5714285714285714</v>
      </c>
      <c r="K251" s="19">
        <v>4</v>
      </c>
      <c r="L251" s="18">
        <f t="shared" si="54"/>
        <v>0.5714285714285714</v>
      </c>
      <c r="M251" s="47">
        <v>19</v>
      </c>
      <c r="N251" s="48">
        <f>M251/SUM($M$248:$M$252)</f>
        <v>0.30158730158730157</v>
      </c>
    </row>
    <row r="252" spans="2:15" ht="15" customHeight="1" thickBot="1">
      <c r="B252" s="28" t="s">
        <v>5</v>
      </c>
      <c r="C252" s="21">
        <v>3</v>
      </c>
      <c r="D252" s="78">
        <f t="shared" si="50"/>
        <v>0.1</v>
      </c>
      <c r="E252" s="23">
        <v>1</v>
      </c>
      <c r="F252" s="22">
        <f t="shared" si="51"/>
        <v>0.125</v>
      </c>
      <c r="G252" s="23">
        <v>0</v>
      </c>
      <c r="H252" s="22">
        <f t="shared" si="52"/>
        <v>0</v>
      </c>
      <c r="I252" s="23">
        <v>0</v>
      </c>
      <c r="J252" s="22">
        <f t="shared" si="53"/>
        <v>0</v>
      </c>
      <c r="K252" s="23">
        <v>3</v>
      </c>
      <c r="L252" s="22">
        <f t="shared" si="54"/>
        <v>1</v>
      </c>
      <c r="M252" s="43">
        <v>7</v>
      </c>
      <c r="N252" s="44">
        <f>M252/SUM($M$248:$M$252)</f>
        <v>0.1111111111111111</v>
      </c>
    </row>
    <row r="253" spans="2:15" ht="15" customHeight="1" thickTop="1">
      <c r="B253" s="34"/>
      <c r="C253" s="34"/>
      <c r="D253" s="32"/>
      <c r="E253" s="33"/>
      <c r="F253" s="32"/>
      <c r="G253" s="33"/>
      <c r="H253" s="32"/>
      <c r="I253" s="33"/>
      <c r="J253" s="32"/>
      <c r="K253" s="33"/>
      <c r="L253" s="32"/>
      <c r="M253" s="33"/>
      <c r="N253" s="32"/>
      <c r="O253" s="33"/>
    </row>
    <row r="254" spans="2:15" ht="25.5" customHeight="1">
      <c r="B254" s="81" t="s">
        <v>56</v>
      </c>
      <c r="C254" s="81"/>
      <c r="D254" s="81"/>
      <c r="E254" s="81"/>
      <c r="F254" s="81"/>
      <c r="G254" s="81"/>
      <c r="H254" s="81"/>
      <c r="I254" s="81"/>
      <c r="J254" s="32"/>
      <c r="K254" s="33"/>
      <c r="L254" s="32"/>
      <c r="M254" s="33"/>
      <c r="N254" s="32"/>
      <c r="O254" s="33"/>
    </row>
    <row r="255" spans="2:15" ht="15" customHeight="1" thickBot="1"/>
    <row r="256" spans="2:15" ht="15" customHeight="1" thickTop="1">
      <c r="B256" s="90"/>
      <c r="C256" s="84" t="s">
        <v>2</v>
      </c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6"/>
    </row>
    <row r="257" spans="2:15" ht="48" customHeight="1">
      <c r="B257" s="91"/>
      <c r="C257" s="87" t="s">
        <v>47</v>
      </c>
      <c r="D257" s="88"/>
      <c r="E257" s="88" t="s">
        <v>43</v>
      </c>
      <c r="F257" s="88"/>
      <c r="G257" s="88" t="s">
        <v>44</v>
      </c>
      <c r="H257" s="88"/>
      <c r="I257" s="88" t="s">
        <v>48</v>
      </c>
      <c r="J257" s="88"/>
      <c r="K257" s="88" t="s">
        <v>45</v>
      </c>
      <c r="L257" s="88"/>
      <c r="M257" s="88" t="s">
        <v>75</v>
      </c>
      <c r="N257" s="89"/>
    </row>
    <row r="258" spans="2:15" ht="15" customHeight="1" thickBot="1">
      <c r="B258" s="92"/>
      <c r="C258" s="29" t="s">
        <v>6</v>
      </c>
      <c r="D258" s="30" t="s">
        <v>3</v>
      </c>
      <c r="E258" s="30" t="s">
        <v>6</v>
      </c>
      <c r="F258" s="30" t="s">
        <v>3</v>
      </c>
      <c r="G258" s="30" t="s">
        <v>6</v>
      </c>
      <c r="H258" s="30" t="s">
        <v>3</v>
      </c>
      <c r="I258" s="30" t="s">
        <v>6</v>
      </c>
      <c r="J258" s="30" t="s">
        <v>3</v>
      </c>
      <c r="K258" s="30" t="s">
        <v>6</v>
      </c>
      <c r="L258" s="30" t="s">
        <v>3</v>
      </c>
      <c r="M258" s="30" t="s">
        <v>6</v>
      </c>
      <c r="N258" s="31" t="s">
        <v>3</v>
      </c>
    </row>
    <row r="259" spans="2:15" ht="15" customHeight="1" thickTop="1">
      <c r="B259" s="12" t="s">
        <v>50</v>
      </c>
      <c r="C259" s="13">
        <v>12</v>
      </c>
      <c r="D259" s="76">
        <f>C259/SUM($C$259:$C$260)</f>
        <v>0.1875</v>
      </c>
      <c r="E259" s="15">
        <v>0</v>
      </c>
      <c r="F259" s="14">
        <f>E259/SUM($E$259:$E$260)</f>
        <v>0</v>
      </c>
      <c r="G259" s="15">
        <v>0</v>
      </c>
      <c r="H259" s="14">
        <f>G259/SUM($G$259:$G$260)</f>
        <v>0</v>
      </c>
      <c r="I259" s="15">
        <v>1</v>
      </c>
      <c r="J259" s="14">
        <f>I259/SUM($I$259:$I$260)</f>
        <v>4.7619047619047616E-2</v>
      </c>
      <c r="K259" s="15">
        <v>5</v>
      </c>
      <c r="L259" s="14">
        <f>K259/SUM($K$259:$K$260)</f>
        <v>0.1388888888888889</v>
      </c>
      <c r="M259" s="45">
        <v>18</v>
      </c>
      <c r="N259" s="46">
        <f>M259/SUM($M$259:$M$260)</f>
        <v>0.12328767123287671</v>
      </c>
    </row>
    <row r="260" spans="2:15" ht="15" customHeight="1" thickBot="1">
      <c r="B260" s="20" t="s">
        <v>31</v>
      </c>
      <c r="C260" s="21">
        <v>52</v>
      </c>
      <c r="D260" s="78">
        <f>C260/SUM($C$259:$C$260)</f>
        <v>0.8125</v>
      </c>
      <c r="E260" s="23">
        <v>9</v>
      </c>
      <c r="F260" s="22">
        <f>E260/SUM($E$259:$E$260)</f>
        <v>1</v>
      </c>
      <c r="G260" s="23">
        <v>16</v>
      </c>
      <c r="H260" s="22">
        <f>G260/SUM($G$259:$G$260)</f>
        <v>1</v>
      </c>
      <c r="I260" s="23">
        <v>20</v>
      </c>
      <c r="J260" s="22">
        <f>I260/SUM($I$259:$I$260)</f>
        <v>0.95238095238095233</v>
      </c>
      <c r="K260" s="23">
        <v>31</v>
      </c>
      <c r="L260" s="22">
        <f>K260/SUM($K$259:$K$260)</f>
        <v>0.86111111111111116</v>
      </c>
      <c r="M260" s="43">
        <v>128</v>
      </c>
      <c r="N260" s="44">
        <f>M260/SUM($M$259:$M$260)</f>
        <v>0.87671232876712324</v>
      </c>
    </row>
    <row r="261" spans="2:15" ht="15" customHeight="1" thickTop="1" thickBot="1"/>
    <row r="262" spans="2:15" ht="15" customHeight="1" thickTop="1">
      <c r="B262" s="35"/>
      <c r="C262" s="84" t="s">
        <v>2</v>
      </c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6"/>
    </row>
    <row r="263" spans="2:15" ht="48.75" customHeight="1">
      <c r="B263" s="36"/>
      <c r="C263" s="87" t="s">
        <v>47</v>
      </c>
      <c r="D263" s="88"/>
      <c r="E263" s="88" t="s">
        <v>43</v>
      </c>
      <c r="F263" s="88"/>
      <c r="G263" s="88" t="s">
        <v>44</v>
      </c>
      <c r="H263" s="88"/>
      <c r="I263" s="88" t="s">
        <v>48</v>
      </c>
      <c r="J263" s="88"/>
      <c r="K263" s="88" t="s">
        <v>45</v>
      </c>
      <c r="L263" s="88"/>
      <c r="M263" s="88" t="s">
        <v>75</v>
      </c>
      <c r="N263" s="89"/>
    </row>
    <row r="264" spans="2:15" ht="15" customHeight="1" thickBot="1">
      <c r="B264" s="40" t="s">
        <v>196</v>
      </c>
      <c r="C264" s="29" t="s">
        <v>6</v>
      </c>
      <c r="D264" s="30" t="s">
        <v>3</v>
      </c>
      <c r="E264" s="30" t="s">
        <v>6</v>
      </c>
      <c r="F264" s="30" t="s">
        <v>3</v>
      </c>
      <c r="G264" s="30" t="s">
        <v>6</v>
      </c>
      <c r="H264" s="30" t="s">
        <v>3</v>
      </c>
      <c r="I264" s="30" t="s">
        <v>6</v>
      </c>
      <c r="J264" s="30" t="s">
        <v>3</v>
      </c>
      <c r="K264" s="30" t="s">
        <v>6</v>
      </c>
      <c r="L264" s="30" t="s">
        <v>3</v>
      </c>
      <c r="M264" s="30" t="s">
        <v>6</v>
      </c>
      <c r="N264" s="31" t="s">
        <v>3</v>
      </c>
    </row>
    <row r="265" spans="2:15" ht="15" customHeight="1" thickTop="1">
      <c r="B265" s="26" t="s">
        <v>57</v>
      </c>
      <c r="C265" s="13">
        <v>11</v>
      </c>
      <c r="D265" s="76">
        <f>C265/SUM($C$265:$C$269)</f>
        <v>0.91666666666666663</v>
      </c>
      <c r="E265" s="15">
        <v>0</v>
      </c>
      <c r="F265" s="14">
        <v>0</v>
      </c>
      <c r="G265" s="15">
        <v>0</v>
      </c>
      <c r="H265" s="14">
        <v>0</v>
      </c>
      <c r="I265" s="15">
        <v>0</v>
      </c>
      <c r="J265" s="14">
        <v>0</v>
      </c>
      <c r="K265" s="15">
        <v>4</v>
      </c>
      <c r="L265" s="14">
        <f>K265/SUM($K$265:$K$269)</f>
        <v>0.5714285714285714</v>
      </c>
      <c r="M265" s="45">
        <v>15</v>
      </c>
      <c r="N265" s="46">
        <f>M265/SUM($M$265:$M$269)</f>
        <v>0.75</v>
      </c>
    </row>
    <row r="266" spans="2:15" ht="15" customHeight="1">
      <c r="B266" s="27" t="s">
        <v>58</v>
      </c>
      <c r="C266" s="17">
        <v>1</v>
      </c>
      <c r="D266" s="77">
        <f t="shared" ref="D266:D269" si="55">C266/SUM($C$265:$C$269)</f>
        <v>8.3333333333333329E-2</v>
      </c>
      <c r="E266" s="19">
        <v>0</v>
      </c>
      <c r="F266" s="18">
        <v>0</v>
      </c>
      <c r="G266" s="19">
        <v>0</v>
      </c>
      <c r="H266" s="18">
        <v>0</v>
      </c>
      <c r="I266" s="19">
        <v>0</v>
      </c>
      <c r="J266" s="18">
        <v>0</v>
      </c>
      <c r="K266" s="19">
        <v>2</v>
      </c>
      <c r="L266" s="18">
        <f t="shared" ref="L266:L269" si="56">K266/SUM($K$265:$K$269)</f>
        <v>0.2857142857142857</v>
      </c>
      <c r="M266" s="47">
        <v>3</v>
      </c>
      <c r="N266" s="48">
        <f>M266/SUM($M$265:$M$269)</f>
        <v>0.15</v>
      </c>
    </row>
    <row r="267" spans="2:15" ht="15" customHeight="1">
      <c r="B267" s="27" t="s">
        <v>59</v>
      </c>
      <c r="C267" s="17">
        <v>0</v>
      </c>
      <c r="D267" s="77">
        <f t="shared" si="55"/>
        <v>0</v>
      </c>
      <c r="E267" s="19">
        <v>0</v>
      </c>
      <c r="F267" s="18">
        <v>0</v>
      </c>
      <c r="G267" s="19">
        <v>0</v>
      </c>
      <c r="H267" s="18">
        <v>0</v>
      </c>
      <c r="I267" s="19">
        <v>0</v>
      </c>
      <c r="J267" s="18">
        <v>0</v>
      </c>
      <c r="K267" s="19">
        <v>0</v>
      </c>
      <c r="L267" s="18">
        <f t="shared" si="56"/>
        <v>0</v>
      </c>
      <c r="M267" s="47">
        <v>0</v>
      </c>
      <c r="N267" s="48">
        <f>M267/SUM($M$265:$M$269)</f>
        <v>0</v>
      </c>
    </row>
    <row r="268" spans="2:15" ht="15" customHeight="1">
      <c r="B268" s="27" t="s">
        <v>60</v>
      </c>
      <c r="C268" s="17">
        <v>0</v>
      </c>
      <c r="D268" s="77">
        <f t="shared" si="55"/>
        <v>0</v>
      </c>
      <c r="E268" s="19">
        <v>0</v>
      </c>
      <c r="F268" s="18">
        <v>0</v>
      </c>
      <c r="G268" s="19">
        <v>0</v>
      </c>
      <c r="H268" s="18">
        <v>0</v>
      </c>
      <c r="I268" s="19">
        <v>0</v>
      </c>
      <c r="J268" s="18">
        <v>0</v>
      </c>
      <c r="K268" s="19">
        <v>0</v>
      </c>
      <c r="L268" s="18">
        <f t="shared" si="56"/>
        <v>0</v>
      </c>
      <c r="M268" s="47">
        <v>0</v>
      </c>
      <c r="N268" s="48">
        <f>M268/SUM($M$265:$M$269)</f>
        <v>0</v>
      </c>
    </row>
    <row r="269" spans="2:15" ht="15" customHeight="1" thickBot="1">
      <c r="B269" s="28" t="s">
        <v>195</v>
      </c>
      <c r="C269" s="21">
        <v>0</v>
      </c>
      <c r="D269" s="78">
        <f t="shared" si="55"/>
        <v>0</v>
      </c>
      <c r="E269" s="23">
        <v>0</v>
      </c>
      <c r="F269" s="22">
        <v>0</v>
      </c>
      <c r="G269" s="23">
        <v>0</v>
      </c>
      <c r="H269" s="22">
        <v>0</v>
      </c>
      <c r="I269" s="23">
        <v>1</v>
      </c>
      <c r="J269" s="22">
        <v>1</v>
      </c>
      <c r="K269" s="23">
        <v>1</v>
      </c>
      <c r="L269" s="22">
        <f t="shared" si="56"/>
        <v>0.14285714285714285</v>
      </c>
      <c r="M269" s="43">
        <v>2</v>
      </c>
      <c r="N269" s="44">
        <f>M269/SUM($M$265:$M$269)</f>
        <v>0.1</v>
      </c>
    </row>
    <row r="270" spans="2:15" ht="15" customHeight="1" thickTop="1">
      <c r="B270" s="34"/>
      <c r="C270" s="34"/>
      <c r="D270" s="32"/>
      <c r="E270" s="33"/>
      <c r="F270" s="32"/>
      <c r="G270" s="33"/>
      <c r="H270" s="32"/>
      <c r="I270" s="33"/>
      <c r="J270" s="32"/>
      <c r="K270" s="33"/>
      <c r="L270" s="32"/>
      <c r="M270" s="33"/>
      <c r="N270" s="32"/>
      <c r="O270" s="33"/>
    </row>
    <row r="271" spans="2:15" ht="25.5" customHeight="1">
      <c r="B271" s="82" t="s">
        <v>61</v>
      </c>
      <c r="C271" s="81"/>
      <c r="D271" s="81"/>
      <c r="E271" s="81"/>
      <c r="F271" s="81"/>
      <c r="G271" s="81"/>
      <c r="H271" s="81"/>
      <c r="I271" s="81"/>
      <c r="J271" s="32"/>
      <c r="K271" s="33"/>
      <c r="L271" s="32"/>
      <c r="M271" s="33"/>
      <c r="N271" s="32"/>
      <c r="O271" s="33"/>
    </row>
    <row r="272" spans="2:15" ht="15" customHeight="1" thickBot="1"/>
    <row r="273" spans="2:15" ht="15" customHeight="1" thickTop="1">
      <c r="B273" s="35"/>
      <c r="C273" s="84" t="s">
        <v>2</v>
      </c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6"/>
    </row>
    <row r="274" spans="2:15" ht="48" customHeight="1">
      <c r="B274" s="36"/>
      <c r="C274" s="87" t="s">
        <v>47</v>
      </c>
      <c r="D274" s="88"/>
      <c r="E274" s="88" t="s">
        <v>43</v>
      </c>
      <c r="F274" s="88"/>
      <c r="G274" s="88" t="s">
        <v>44</v>
      </c>
      <c r="H274" s="88"/>
      <c r="I274" s="88" t="s">
        <v>48</v>
      </c>
      <c r="J274" s="88"/>
      <c r="K274" s="88" t="s">
        <v>45</v>
      </c>
      <c r="L274" s="88"/>
      <c r="M274" s="88" t="s">
        <v>75</v>
      </c>
      <c r="N274" s="89"/>
    </row>
    <row r="275" spans="2:15" ht="15" customHeight="1" thickBot="1">
      <c r="B275" s="75"/>
      <c r="C275" s="29" t="s">
        <v>6</v>
      </c>
      <c r="D275" s="30" t="s">
        <v>3</v>
      </c>
      <c r="E275" s="30" t="s">
        <v>6</v>
      </c>
      <c r="F275" s="30" t="s">
        <v>3</v>
      </c>
      <c r="G275" s="30" t="s">
        <v>6</v>
      </c>
      <c r="H275" s="30" t="s">
        <v>3</v>
      </c>
      <c r="I275" s="30" t="s">
        <v>6</v>
      </c>
      <c r="J275" s="30" t="s">
        <v>3</v>
      </c>
      <c r="K275" s="30" t="s">
        <v>6</v>
      </c>
      <c r="L275" s="30" t="s">
        <v>3</v>
      </c>
      <c r="M275" s="30" t="s">
        <v>6</v>
      </c>
      <c r="N275" s="31" t="s">
        <v>3</v>
      </c>
    </row>
    <row r="276" spans="2:15" ht="15" customHeight="1" thickTop="1">
      <c r="B276" s="26" t="s">
        <v>62</v>
      </c>
      <c r="C276" s="13">
        <v>34</v>
      </c>
      <c r="D276" s="76">
        <f>C276/73</f>
        <v>0.46575342465753422</v>
      </c>
      <c r="E276" s="15">
        <v>6</v>
      </c>
      <c r="F276" s="14">
        <f>E276/10</f>
        <v>0.6</v>
      </c>
      <c r="G276" s="15">
        <v>2</v>
      </c>
      <c r="H276" s="14">
        <f>G276/18</f>
        <v>0.1111111111111111</v>
      </c>
      <c r="I276" s="15">
        <v>8</v>
      </c>
      <c r="J276" s="14">
        <f>I276/22</f>
        <v>0.36363636363636365</v>
      </c>
      <c r="K276" s="15">
        <v>11</v>
      </c>
      <c r="L276" s="14">
        <f>K276/45</f>
        <v>0.24444444444444444</v>
      </c>
      <c r="M276" s="45">
        <v>61</v>
      </c>
      <c r="N276" s="46">
        <f>M276/168</f>
        <v>0.36309523809523808</v>
      </c>
    </row>
    <row r="277" spans="2:15" ht="15" customHeight="1">
      <c r="B277" s="27" t="s">
        <v>63</v>
      </c>
      <c r="C277" s="17">
        <v>48</v>
      </c>
      <c r="D277" s="77">
        <f t="shared" ref="D277:D278" si="57">C277/73</f>
        <v>0.65753424657534243</v>
      </c>
      <c r="E277" s="19">
        <v>6</v>
      </c>
      <c r="F277" s="18">
        <f t="shared" ref="F277:F278" si="58">E277/10</f>
        <v>0.6</v>
      </c>
      <c r="G277" s="19">
        <v>17</v>
      </c>
      <c r="H277" s="18">
        <f t="shared" ref="H277:H278" si="59">G277/18</f>
        <v>0.94444444444444442</v>
      </c>
      <c r="I277" s="19">
        <v>12</v>
      </c>
      <c r="J277" s="18">
        <f t="shared" ref="J277:J278" si="60">I277/22</f>
        <v>0.54545454545454541</v>
      </c>
      <c r="K277" s="19">
        <v>39</v>
      </c>
      <c r="L277" s="18">
        <f t="shared" ref="L277:L278" si="61">K277/45</f>
        <v>0.8666666666666667</v>
      </c>
      <c r="M277" s="47">
        <v>122</v>
      </c>
      <c r="N277" s="48">
        <f t="shared" ref="N277:N278" si="62">M277/168</f>
        <v>0.72619047619047616</v>
      </c>
    </row>
    <row r="278" spans="2:15" ht="15" customHeight="1" thickBot="1">
      <c r="B278" s="28" t="s">
        <v>65</v>
      </c>
      <c r="C278" s="21">
        <v>34</v>
      </c>
      <c r="D278" s="78">
        <f t="shared" si="57"/>
        <v>0.46575342465753422</v>
      </c>
      <c r="E278" s="23">
        <v>2</v>
      </c>
      <c r="F278" s="22">
        <f t="shared" si="58"/>
        <v>0.2</v>
      </c>
      <c r="G278" s="23">
        <v>5</v>
      </c>
      <c r="H278" s="22">
        <f t="shared" si="59"/>
        <v>0.27777777777777779</v>
      </c>
      <c r="I278" s="23">
        <v>7</v>
      </c>
      <c r="J278" s="22">
        <f t="shared" si="60"/>
        <v>0.31818181818181818</v>
      </c>
      <c r="K278" s="23">
        <v>12</v>
      </c>
      <c r="L278" s="22">
        <f t="shared" si="61"/>
        <v>0.26666666666666666</v>
      </c>
      <c r="M278" s="43">
        <v>60</v>
      </c>
      <c r="N278" s="44">
        <f t="shared" si="62"/>
        <v>0.35714285714285715</v>
      </c>
    </row>
    <row r="279" spans="2:15" ht="15" customHeight="1" thickTop="1">
      <c r="B279" s="34"/>
      <c r="C279" s="34"/>
      <c r="D279" s="32"/>
      <c r="E279" s="33"/>
      <c r="F279" s="32"/>
      <c r="G279" s="33"/>
      <c r="H279" s="32"/>
      <c r="I279" s="33"/>
      <c r="J279" s="32"/>
      <c r="K279" s="33"/>
      <c r="L279" s="32"/>
      <c r="M279" s="33"/>
      <c r="N279" s="32"/>
      <c r="O279" s="33"/>
    </row>
    <row r="280" spans="2:15" ht="26.25" customHeight="1">
      <c r="B280" s="81" t="s">
        <v>64</v>
      </c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32"/>
      <c r="O280" s="33"/>
    </row>
    <row r="281" spans="2:15" ht="15" customHeight="1" thickBot="1"/>
    <row r="282" spans="2:15" ht="15" customHeight="1" thickTop="1">
      <c r="B282" s="90"/>
      <c r="C282" s="84" t="s">
        <v>2</v>
      </c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6"/>
    </row>
    <row r="283" spans="2:15" ht="50.25" customHeight="1">
      <c r="B283" s="91"/>
      <c r="C283" s="87" t="s">
        <v>47</v>
      </c>
      <c r="D283" s="88"/>
      <c r="E283" s="88" t="s">
        <v>43</v>
      </c>
      <c r="F283" s="88"/>
      <c r="G283" s="88" t="s">
        <v>44</v>
      </c>
      <c r="H283" s="88"/>
      <c r="I283" s="88" t="s">
        <v>48</v>
      </c>
      <c r="J283" s="88"/>
      <c r="K283" s="88" t="s">
        <v>45</v>
      </c>
      <c r="L283" s="88"/>
      <c r="M283" s="88" t="s">
        <v>75</v>
      </c>
      <c r="N283" s="89"/>
    </row>
    <row r="284" spans="2:15" ht="15" customHeight="1" thickBot="1">
      <c r="B284" s="92"/>
      <c r="C284" s="29" t="s">
        <v>6</v>
      </c>
      <c r="D284" s="30" t="s">
        <v>3</v>
      </c>
      <c r="E284" s="30" t="s">
        <v>6</v>
      </c>
      <c r="F284" s="30" t="s">
        <v>3</v>
      </c>
      <c r="G284" s="30" t="s">
        <v>6</v>
      </c>
      <c r="H284" s="30" t="s">
        <v>3</v>
      </c>
      <c r="I284" s="30" t="s">
        <v>6</v>
      </c>
      <c r="J284" s="30" t="s">
        <v>3</v>
      </c>
      <c r="K284" s="30" t="s">
        <v>6</v>
      </c>
      <c r="L284" s="30" t="s">
        <v>3</v>
      </c>
      <c r="M284" s="30" t="s">
        <v>6</v>
      </c>
      <c r="N284" s="31" t="s">
        <v>3</v>
      </c>
    </row>
    <row r="285" spans="2:15" ht="15" customHeight="1" thickTop="1">
      <c r="B285" s="12" t="s">
        <v>50</v>
      </c>
      <c r="C285" s="13">
        <v>1</v>
      </c>
      <c r="D285" s="76">
        <f>C285/SUM($C$285:$C$286)</f>
        <v>1.7543859649122806E-2</v>
      </c>
      <c r="E285" s="15">
        <v>0</v>
      </c>
      <c r="F285" s="76">
        <f>E285/SUM($E$285:$E$286)</f>
        <v>0</v>
      </c>
      <c r="G285" s="15">
        <v>1</v>
      </c>
      <c r="H285" s="14">
        <f>G285/SUM($G$285:$G$286)</f>
        <v>6.25E-2</v>
      </c>
      <c r="I285" s="15">
        <v>0</v>
      </c>
      <c r="J285" s="14">
        <f>I285/SUM($I$285:$I$286)</f>
        <v>0</v>
      </c>
      <c r="K285" s="15">
        <v>0</v>
      </c>
      <c r="L285" s="14">
        <f>K285/SUM($K$285:$K$286)</f>
        <v>0</v>
      </c>
      <c r="M285" s="45">
        <v>2</v>
      </c>
      <c r="N285" s="46">
        <f>M285/168</f>
        <v>1.1904761904761904E-2</v>
      </c>
    </row>
    <row r="286" spans="2:15" ht="15" customHeight="1" thickBot="1">
      <c r="B286" s="20" t="s">
        <v>31</v>
      </c>
      <c r="C286" s="21">
        <v>56</v>
      </c>
      <c r="D286" s="78">
        <f>C286/SUM($C$285:$C$286)</f>
        <v>0.98245614035087714</v>
      </c>
      <c r="E286" s="23">
        <v>9</v>
      </c>
      <c r="F286" s="78">
        <f>E286/SUM($E$285:$E$286)</f>
        <v>1</v>
      </c>
      <c r="G286" s="23">
        <v>15</v>
      </c>
      <c r="H286" s="22">
        <f>G286/SUM($G$285:$G$286)</f>
        <v>0.9375</v>
      </c>
      <c r="I286" s="23">
        <v>19</v>
      </c>
      <c r="J286" s="22">
        <f>I286/SUM($I$285:$I$286)</f>
        <v>1</v>
      </c>
      <c r="K286" s="23">
        <v>34</v>
      </c>
      <c r="L286" s="22">
        <f>K286/SUM($K$285:$K$286)</f>
        <v>1</v>
      </c>
      <c r="M286" s="43">
        <v>133</v>
      </c>
      <c r="N286" s="44">
        <f>M286/168</f>
        <v>0.79166666666666663</v>
      </c>
    </row>
    <row r="287" spans="2:15" ht="15" customHeight="1" thickTop="1"/>
    <row r="288" spans="2:15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</sheetData>
  <mergeCells count="137">
    <mergeCell ref="B19:J19"/>
    <mergeCell ref="B20:B22"/>
    <mergeCell ref="C20:J20"/>
    <mergeCell ref="C21:D21"/>
    <mergeCell ref="E21:F21"/>
    <mergeCell ref="G21:H21"/>
    <mergeCell ref="I21:J21"/>
    <mergeCell ref="B2:O2"/>
    <mergeCell ref="D4:L4"/>
    <mergeCell ref="B8:H8"/>
    <mergeCell ref="B9:B11"/>
    <mergeCell ref="C9:H9"/>
    <mergeCell ref="C10:D10"/>
    <mergeCell ref="E10:F10"/>
    <mergeCell ref="G10:H10"/>
    <mergeCell ref="B142:M142"/>
    <mergeCell ref="B143:M143"/>
    <mergeCell ref="B144:C144"/>
    <mergeCell ref="D144:E144"/>
    <mergeCell ref="F144:G144"/>
    <mergeCell ref="H144:I144"/>
    <mergeCell ref="J144:K144"/>
    <mergeCell ref="L144:M144"/>
    <mergeCell ref="B30:N30"/>
    <mergeCell ref="B31:B32"/>
    <mergeCell ref="C31:D31"/>
    <mergeCell ref="E31:F31"/>
    <mergeCell ref="G31:H31"/>
    <mergeCell ref="I31:J31"/>
    <mergeCell ref="K31:L31"/>
    <mergeCell ref="M31:N31"/>
    <mergeCell ref="C162:N162"/>
    <mergeCell ref="C163:D163"/>
    <mergeCell ref="E163:F163"/>
    <mergeCell ref="G163:H163"/>
    <mergeCell ref="I163:J163"/>
    <mergeCell ref="K163:L163"/>
    <mergeCell ref="M163:N163"/>
    <mergeCell ref="C150:N150"/>
    <mergeCell ref="C151:D151"/>
    <mergeCell ref="E151:F151"/>
    <mergeCell ref="G151:H151"/>
    <mergeCell ref="I151:J151"/>
    <mergeCell ref="K151:L151"/>
    <mergeCell ref="M151:N151"/>
    <mergeCell ref="C189:N189"/>
    <mergeCell ref="C190:D190"/>
    <mergeCell ref="E190:F190"/>
    <mergeCell ref="G190:H190"/>
    <mergeCell ref="I190:J190"/>
    <mergeCell ref="K190:L190"/>
    <mergeCell ref="M190:N190"/>
    <mergeCell ref="C173:N173"/>
    <mergeCell ref="C174:D174"/>
    <mergeCell ref="E174:F174"/>
    <mergeCell ref="G174:H174"/>
    <mergeCell ref="I174:J174"/>
    <mergeCell ref="K174:L174"/>
    <mergeCell ref="M174:N174"/>
    <mergeCell ref="C211:N211"/>
    <mergeCell ref="C212:D212"/>
    <mergeCell ref="E212:F212"/>
    <mergeCell ref="G212:H212"/>
    <mergeCell ref="I212:J212"/>
    <mergeCell ref="K212:L212"/>
    <mergeCell ref="M212:N212"/>
    <mergeCell ref="C196:N196"/>
    <mergeCell ref="C197:D197"/>
    <mergeCell ref="E197:F197"/>
    <mergeCell ref="G197:H197"/>
    <mergeCell ref="I197:J197"/>
    <mergeCell ref="K197:L197"/>
    <mergeCell ref="M197:N197"/>
    <mergeCell ref="B209:J209"/>
    <mergeCell ref="B238:B240"/>
    <mergeCell ref="C238:N238"/>
    <mergeCell ref="C239:D239"/>
    <mergeCell ref="E239:F239"/>
    <mergeCell ref="G239:H239"/>
    <mergeCell ref="I239:J239"/>
    <mergeCell ref="K239:L239"/>
    <mergeCell ref="M239:N239"/>
    <mergeCell ref="C226:N226"/>
    <mergeCell ref="C227:D227"/>
    <mergeCell ref="E227:F227"/>
    <mergeCell ref="G227:H227"/>
    <mergeCell ref="I227:J227"/>
    <mergeCell ref="K227:L227"/>
    <mergeCell ref="M227:N227"/>
    <mergeCell ref="K257:L257"/>
    <mergeCell ref="M257:N257"/>
    <mergeCell ref="C245:N245"/>
    <mergeCell ref="C246:D246"/>
    <mergeCell ref="E246:F246"/>
    <mergeCell ref="G246:H246"/>
    <mergeCell ref="I246:J246"/>
    <mergeCell ref="K246:L246"/>
    <mergeCell ref="M246:N246"/>
    <mergeCell ref="B282:B284"/>
    <mergeCell ref="C282:N282"/>
    <mergeCell ref="C283:D283"/>
    <mergeCell ref="E283:F283"/>
    <mergeCell ref="G283:H283"/>
    <mergeCell ref="I283:J283"/>
    <mergeCell ref="K283:L283"/>
    <mergeCell ref="M283:N283"/>
    <mergeCell ref="C273:N273"/>
    <mergeCell ref="C274:D274"/>
    <mergeCell ref="E274:F274"/>
    <mergeCell ref="G274:H274"/>
    <mergeCell ref="I274:J274"/>
    <mergeCell ref="K274:L274"/>
    <mergeCell ref="M274:N274"/>
    <mergeCell ref="B224:J224"/>
    <mergeCell ref="B236:J236"/>
    <mergeCell ref="B254:I254"/>
    <mergeCell ref="B271:I271"/>
    <mergeCell ref="B280:M280"/>
    <mergeCell ref="B148:G148"/>
    <mergeCell ref="B160:G160"/>
    <mergeCell ref="H160:J160"/>
    <mergeCell ref="B171:J171"/>
    <mergeCell ref="B185:J185"/>
    <mergeCell ref="B187:J187"/>
    <mergeCell ref="C262:N262"/>
    <mergeCell ref="C263:D263"/>
    <mergeCell ref="E263:F263"/>
    <mergeCell ref="G263:H263"/>
    <mergeCell ref="I263:J263"/>
    <mergeCell ref="K263:L263"/>
    <mergeCell ref="M263:N263"/>
    <mergeCell ref="B256:B258"/>
    <mergeCell ref="C256:N256"/>
    <mergeCell ref="C257:D257"/>
    <mergeCell ref="E257:F257"/>
    <mergeCell ref="G257:H257"/>
    <mergeCell ref="I257:J2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5"/>
  <sheetViews>
    <sheetView showGridLines="0" workbookViewId="0"/>
  </sheetViews>
  <sheetFormatPr baseColWidth="10" defaultColWidth="9.140625"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8.75" customHeight="1">
      <c r="A2" s="2"/>
      <c r="B2" s="94" t="s">
        <v>72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9" customHeight="1">
      <c r="A4" s="2"/>
      <c r="B4" s="2"/>
      <c r="C4" s="2"/>
      <c r="D4" s="95" t="s">
        <v>46</v>
      </c>
      <c r="E4" s="95"/>
      <c r="F4" s="95"/>
      <c r="G4" s="95"/>
      <c r="H4" s="95"/>
      <c r="I4" s="95"/>
      <c r="J4" s="95"/>
      <c r="K4" s="95"/>
      <c r="L4" s="95"/>
      <c r="M4" s="4"/>
      <c r="N4" s="4"/>
      <c r="O4" s="5"/>
    </row>
    <row r="5" spans="1: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0"/>
    </row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7:19" ht="15" customHeight="1"/>
    <row r="146" spans="7:19" ht="15" customHeight="1"/>
    <row r="147" spans="7:19" ht="15" customHeight="1"/>
    <row r="148" spans="7:19" ht="15" customHeight="1"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</row>
    <row r="149" spans="7:19" ht="15" customHeight="1"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</row>
    <row r="150" spans="7:19" ht="15" customHeight="1">
      <c r="G150" s="51"/>
      <c r="H150" s="51"/>
      <c r="I150" s="51"/>
      <c r="J150" s="51"/>
      <c r="K150" s="51"/>
      <c r="L150" s="51"/>
      <c r="M150" s="51"/>
      <c r="N150" s="51" t="s">
        <v>2</v>
      </c>
      <c r="O150" s="51"/>
      <c r="P150" s="51"/>
      <c r="Q150" s="51"/>
      <c r="R150" s="51"/>
      <c r="S150" s="51"/>
    </row>
    <row r="151" spans="7:19" ht="15" customHeight="1"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</row>
    <row r="152" spans="7:19" ht="15" customHeight="1">
      <c r="G152" s="51"/>
      <c r="H152" s="51"/>
      <c r="I152" s="51"/>
      <c r="J152" s="51"/>
      <c r="K152" s="51"/>
      <c r="L152" s="51"/>
      <c r="M152" s="51"/>
      <c r="N152" s="51" t="s">
        <v>47</v>
      </c>
      <c r="O152" s="51" t="s">
        <v>43</v>
      </c>
      <c r="P152" s="51" t="s">
        <v>44</v>
      </c>
      <c r="Q152" s="51" t="s">
        <v>48</v>
      </c>
      <c r="R152" s="51" t="s">
        <v>45</v>
      </c>
      <c r="S152" s="51"/>
    </row>
    <row r="153" spans="7:19" ht="15" customHeight="1">
      <c r="G153" s="51"/>
      <c r="H153" s="51"/>
      <c r="I153" s="51"/>
      <c r="J153" s="51"/>
      <c r="K153" s="51"/>
      <c r="L153" s="96"/>
      <c r="M153" s="52" t="s">
        <v>186</v>
      </c>
      <c r="N153" s="53">
        <v>0.875</v>
      </c>
      <c r="O153" s="53">
        <v>0</v>
      </c>
      <c r="P153" s="53">
        <v>0</v>
      </c>
      <c r="Q153" s="53">
        <v>0.125</v>
      </c>
      <c r="R153" s="53">
        <v>0</v>
      </c>
      <c r="S153" s="51"/>
    </row>
    <row r="154" spans="7:19" ht="15" customHeight="1">
      <c r="G154" s="51"/>
      <c r="H154" s="51"/>
      <c r="I154" s="51"/>
      <c r="J154" s="51"/>
      <c r="K154" s="51"/>
      <c r="L154" s="96"/>
      <c r="M154" s="52" t="s">
        <v>29</v>
      </c>
      <c r="N154" s="53">
        <v>0.5423728813559322</v>
      </c>
      <c r="O154" s="53">
        <v>5.084745762711864E-2</v>
      </c>
      <c r="P154" s="53">
        <v>0.10169491525423728</v>
      </c>
      <c r="Q154" s="53">
        <v>0.11864406779661017</v>
      </c>
      <c r="R154" s="53">
        <v>0.1864406779661017</v>
      </c>
      <c r="S154" s="51"/>
    </row>
    <row r="155" spans="7:19" ht="15" customHeight="1">
      <c r="G155" s="51"/>
      <c r="H155" s="51"/>
      <c r="I155" s="51"/>
      <c r="J155" s="51"/>
      <c r="K155" s="51"/>
      <c r="L155" s="96" t="s">
        <v>197</v>
      </c>
      <c r="M155" s="52" t="s">
        <v>22</v>
      </c>
      <c r="N155" s="53">
        <v>0.5625</v>
      </c>
      <c r="O155" s="53">
        <v>0</v>
      </c>
      <c r="P155" s="53">
        <v>6.25E-2</v>
      </c>
      <c r="Q155" s="53">
        <v>0.125</v>
      </c>
      <c r="R155" s="53">
        <v>0.25</v>
      </c>
      <c r="S155" s="51"/>
    </row>
    <row r="156" spans="7:19" ht="15" customHeight="1">
      <c r="G156" s="51"/>
      <c r="H156" s="51"/>
      <c r="I156" s="51"/>
      <c r="J156" s="51"/>
      <c r="K156" s="51"/>
      <c r="L156" s="96"/>
      <c r="M156" s="52" t="s">
        <v>71</v>
      </c>
      <c r="N156" s="53">
        <v>0.33333333333333337</v>
      </c>
      <c r="O156" s="53">
        <v>8.3333333333333343E-2</v>
      </c>
      <c r="P156" s="53">
        <v>0.16666666666666669</v>
      </c>
      <c r="Q156" s="53">
        <v>8.3333333333333343E-2</v>
      </c>
      <c r="R156" s="53">
        <v>0.33333333333333337</v>
      </c>
      <c r="S156" s="51"/>
    </row>
    <row r="157" spans="7:19" ht="15" customHeight="1">
      <c r="G157" s="51"/>
      <c r="H157" s="51"/>
      <c r="I157" s="51"/>
      <c r="J157" s="51"/>
      <c r="K157" s="51"/>
      <c r="L157" s="96"/>
      <c r="M157" s="52" t="s">
        <v>23</v>
      </c>
      <c r="N157" s="53">
        <v>0.54545454545454541</v>
      </c>
      <c r="O157" s="53">
        <v>0</v>
      </c>
      <c r="P157" s="53">
        <v>0.18181818181818182</v>
      </c>
      <c r="Q157" s="53">
        <v>9.0909090909090912E-2</v>
      </c>
      <c r="R157" s="53">
        <v>0.18181818181818182</v>
      </c>
      <c r="S157" s="51"/>
    </row>
    <row r="158" spans="7:19" ht="15" customHeight="1">
      <c r="G158" s="51"/>
      <c r="H158" s="51"/>
      <c r="I158" s="51"/>
      <c r="J158" s="51"/>
      <c r="K158" s="51"/>
      <c r="L158" s="96"/>
      <c r="M158" s="52" t="s">
        <v>190</v>
      </c>
      <c r="N158" s="53">
        <v>0.35820895522388058</v>
      </c>
      <c r="O158" s="53">
        <v>8.9552238805970144E-2</v>
      </c>
      <c r="P158" s="53">
        <v>0.13432835820895522</v>
      </c>
      <c r="Q158" s="53">
        <v>0.13432835820895522</v>
      </c>
      <c r="R158" s="53">
        <v>0.28358208955223879</v>
      </c>
      <c r="S158" s="51"/>
    </row>
    <row r="159" spans="7:19" ht="15" customHeight="1">
      <c r="G159" s="51"/>
      <c r="H159" s="51"/>
      <c r="I159" s="51"/>
      <c r="J159" s="51"/>
      <c r="K159" s="51"/>
      <c r="L159" s="96"/>
      <c r="M159" s="52" t="s">
        <v>10</v>
      </c>
      <c r="N159" s="53">
        <v>0.4</v>
      </c>
      <c r="O159" s="53">
        <v>0.05</v>
      </c>
      <c r="P159" s="53">
        <v>0.15</v>
      </c>
      <c r="Q159" s="53">
        <v>0.18333333333333332</v>
      </c>
      <c r="R159" s="53">
        <v>0.21666666666666667</v>
      </c>
      <c r="S159" s="51"/>
    </row>
    <row r="160" spans="7:19" ht="15" customHeight="1">
      <c r="G160" s="51"/>
      <c r="H160" s="51"/>
      <c r="I160" s="51"/>
      <c r="J160" s="51"/>
      <c r="K160" s="51"/>
      <c r="L160" s="96"/>
      <c r="M160" s="52" t="s">
        <v>5</v>
      </c>
      <c r="N160" s="53">
        <v>1</v>
      </c>
      <c r="O160" s="53">
        <v>0</v>
      </c>
      <c r="P160" s="53">
        <v>0</v>
      </c>
      <c r="Q160" s="53">
        <v>0</v>
      </c>
      <c r="R160" s="53">
        <v>0</v>
      </c>
      <c r="S160" s="51"/>
    </row>
    <row r="161" spans="7:19" ht="15" customHeight="1"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</row>
    <row r="162" spans="7:19" ht="15" customHeight="1"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</row>
    <row r="163" spans="7:19" ht="15" customHeight="1"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</row>
    <row r="164" spans="7:19" ht="15" customHeight="1"/>
    <row r="165" spans="7:19" ht="15" customHeight="1"/>
    <row r="166" spans="7:19" ht="15" customHeight="1"/>
    <row r="167" spans="7:19" ht="15" customHeight="1"/>
    <row r="168" spans="7:19" ht="15" customHeight="1"/>
    <row r="169" spans="7:19" ht="15" customHeight="1"/>
    <row r="170" spans="7:19" ht="15" customHeight="1"/>
    <row r="171" spans="7:19" ht="15" customHeight="1"/>
    <row r="172" spans="7:19" ht="15" customHeight="1"/>
    <row r="173" spans="7:19" ht="15" customHeight="1"/>
    <row r="174" spans="7:19" ht="15" customHeight="1"/>
    <row r="175" spans="7:19" ht="15" customHeight="1"/>
    <row r="176" spans="7:19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</sheetData>
  <mergeCells count="4">
    <mergeCell ref="L155:L160"/>
    <mergeCell ref="L153:L154"/>
    <mergeCell ref="B2:O2"/>
    <mergeCell ref="D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showGridLines="0" zoomScale="80" zoomScaleNormal="80" workbookViewId="0">
      <pane ySplit="4" topLeftCell="A5" activePane="bottomLeft" state="frozen"/>
      <selection pane="bottomLeft"/>
    </sheetView>
  </sheetViews>
  <sheetFormatPr baseColWidth="10" defaultColWidth="9.140625"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4.25" customHeight="1">
      <c r="A2" s="2"/>
      <c r="B2" s="97" t="s">
        <v>24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95" t="s">
        <v>70</v>
      </c>
      <c r="B4" s="95"/>
      <c r="C4" s="95"/>
      <c r="D4" s="95"/>
      <c r="E4" s="95"/>
      <c r="F4" s="95"/>
      <c r="G4" s="95"/>
      <c r="H4" s="95"/>
      <c r="I4" s="95"/>
      <c r="J4" s="2"/>
      <c r="K4" s="95" t="s">
        <v>198</v>
      </c>
      <c r="L4" s="95"/>
      <c r="M4" s="95"/>
      <c r="N4" s="95"/>
      <c r="O4" s="95"/>
      <c r="P4" s="95"/>
      <c r="Q4" s="95"/>
      <c r="R4" s="95"/>
      <c r="S4" s="95"/>
    </row>
  </sheetData>
  <mergeCells count="3">
    <mergeCell ref="B2:R2"/>
    <mergeCell ref="A4:I4"/>
    <mergeCell ref="K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EPSEVG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usuario</cp:lastModifiedBy>
  <cp:lastPrinted>2011-10-17T08:36:17Z</cp:lastPrinted>
  <dcterms:created xsi:type="dcterms:W3CDTF">2011-09-12T11:47:46Z</dcterms:created>
  <dcterms:modified xsi:type="dcterms:W3CDTF">2014-11-10T23:03:45Z</dcterms:modified>
</cp:coreProperties>
</file>